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-影響事件機率" sheetId="1" r:id="rId4"/>
    <sheet state="visible" name="層級機率" sheetId="2" r:id="rId5"/>
    <sheet state="visible" name="機率層級-生命安全" sheetId="3" r:id="rId6"/>
    <sheet state="visible" name="機率層級-經濟損失" sheetId="4" r:id="rId7"/>
    <sheet state="visible" name="機率層級-火災危險性" sheetId="5" r:id="rId8"/>
    <sheet state="visible" name="IN-案件機率總表" sheetId="6" r:id="rId9"/>
    <sheet state="visible" name="IN-損失金額" sheetId="7" r:id="rId10"/>
    <sheet state="visible" name="IN-影響程度" sheetId="8" r:id="rId11"/>
    <sheet state="visible" name="IN-機率層級說明" sheetId="9" r:id="rId12"/>
  </sheets>
  <definedNames/>
  <calcPr/>
  <extLst>
    <ext uri="GoogleSheetsCustomDataVersion2">
      <go:sheetsCustomData xmlns:go="http://customooxmlschemas.google.com/" r:id="rId13" roundtripDataChecksum="O5XJ4lWIIc7hRdY3MpTe1sIn0O8tSA429ZkUq0NtdvQ="/>
    </ext>
  </extLst>
</workbook>
</file>

<file path=xl/sharedStrings.xml><?xml version="1.0" encoding="utf-8"?>
<sst xmlns="http://schemas.openxmlformats.org/spreadsheetml/2006/main" count="762" uniqueCount="259">
  <si>
    <t>損失事件</t>
  </si>
  <si>
    <t>嚴重等級 (S)
Severity Levels</t>
  </si>
  <si>
    <t>平均機率</t>
  </si>
  <si>
    <t>機率層級
Level</t>
  </si>
  <si>
    <t>意義
Meaning</t>
  </si>
  <si>
    <t>影響程度</t>
  </si>
  <si>
    <t>層級機率</t>
  </si>
  <si>
    <t>嚴重性等級</t>
  </si>
  <si>
    <t>生命安全</t>
  </si>
  <si>
    <t>經濟損失</t>
  </si>
  <si>
    <t>Severity
 嚴重性</t>
  </si>
  <si>
    <t>受傷人數(人)</t>
  </si>
  <si>
    <t>死亡人數(人)</t>
  </si>
  <si>
    <t>事件直接損失(元/次)</t>
  </si>
  <si>
    <t>營業中斷損失(元/次)</t>
  </si>
  <si>
    <t>百分比</t>
  </si>
  <si>
    <t>科學記號</t>
  </si>
  <si>
    <t>Impact Level 01</t>
  </si>
  <si>
    <t>Impact Level 02</t>
  </si>
  <si>
    <t>Impact Level 03</t>
  </si>
  <si>
    <t>Impact Level 04</t>
  </si>
  <si>
    <t>Impact Level 05</t>
  </si>
  <si>
    <t>Impact Level 06</t>
  </si>
  <si>
    <t>Impact Level 07</t>
  </si>
  <si>
    <t>Impact Level 08</t>
  </si>
  <si>
    <t>機率</t>
  </si>
  <si>
    <t>造成人員傷亡數(人)</t>
  </si>
  <si>
    <t>波及鄰近建物數量(棟)</t>
  </si>
  <si>
    <t>Impact 01</t>
  </si>
  <si>
    <t>可能事件</t>
  </si>
  <si>
    <t>Impact 02</t>
  </si>
  <si>
    <t>不可能的事件</t>
  </si>
  <si>
    <t>Impact 03</t>
  </si>
  <si>
    <t>偶發事件</t>
  </si>
  <si>
    <t>Impact 04</t>
  </si>
  <si>
    <t>Impact 05</t>
  </si>
  <si>
    <t>Impact 06</t>
  </si>
  <si>
    <t>Impact 07</t>
  </si>
  <si>
    <t>Impact 08</t>
  </si>
  <si>
    <t>Impact 09</t>
  </si>
  <si>
    <t>Impact 10</t>
  </si>
  <si>
    <t>Impact 11</t>
  </si>
  <si>
    <t>Impact 12</t>
  </si>
  <si>
    <t>Impact 13</t>
  </si>
  <si>
    <t>Impact 14</t>
  </si>
  <si>
    <t>Impact 15</t>
  </si>
  <si>
    <t>Impact 16</t>
  </si>
  <si>
    <t>Impact 17</t>
  </si>
  <si>
    <t>Impact 18</t>
  </si>
  <si>
    <t>Impact 19</t>
  </si>
  <si>
    <t>Impact 20</t>
  </si>
  <si>
    <t>Impact 21</t>
  </si>
  <si>
    <t>Impact 22</t>
  </si>
  <si>
    <t>Impact 23</t>
  </si>
  <si>
    <t>Impact 24</t>
  </si>
  <si>
    <t>Impact 25</t>
  </si>
  <si>
    <t>Impact 26</t>
  </si>
  <si>
    <t>Impact 27</t>
  </si>
  <si>
    <t>Impact 28</t>
  </si>
  <si>
    <t>Impact 29</t>
  </si>
  <si>
    <t>Impact 30</t>
  </si>
  <si>
    <t>Impact 31</t>
  </si>
  <si>
    <t>Impact 32</t>
  </si>
  <si>
    <t>Impact 33</t>
  </si>
  <si>
    <t>Impact 34</t>
  </si>
  <si>
    <t>Impact 35</t>
  </si>
  <si>
    <t>Impact 36</t>
  </si>
  <si>
    <t>Impact 37</t>
  </si>
  <si>
    <t>Impact 38</t>
  </si>
  <si>
    <t>Impact 39</t>
  </si>
  <si>
    <t>Impact 40</t>
  </si>
  <si>
    <t>Impact 41</t>
  </si>
  <si>
    <t>Impact 42</t>
  </si>
  <si>
    <t>Impact 43</t>
  </si>
  <si>
    <t>Impact 44</t>
  </si>
  <si>
    <t>Impact 45</t>
  </si>
  <si>
    <t>Impact 46</t>
  </si>
  <si>
    <t>Impact 47</t>
  </si>
  <si>
    <t>Impact 48</t>
  </si>
  <si>
    <t>Impact 49</t>
  </si>
  <si>
    <t>Impact 50</t>
  </si>
  <si>
    <t>Impact 51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</si>
  <si>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</si>
  <si>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</si>
  <si>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</si>
  <si>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</si>
  <si>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</si>
  <si>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</si>
  <si>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</si>
  <si>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</si>
  <si>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</si>
  <si>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61</t>
  </si>
  <si>
    <t>Impact 62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</si>
  <si>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</si>
  <si>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</si>
  <si>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</si>
  <si>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</si>
  <si>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</si>
  <si>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</si>
  <si>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</si>
  <si>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</si>
  <si>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</si>
  <si>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</si>
  <si>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73</t>
  </si>
  <si>
    <t>Impact 74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</si>
  <si>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</si>
  <si>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</si>
  <si>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</si>
  <si>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</si>
  <si>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</si>
  <si>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</si>
  <si>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</si>
  <si>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</si>
  <si>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</si>
  <si>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84</t>
  </si>
  <si>
    <t>Impact 85</t>
  </si>
  <si>
    <t>Impact 86</t>
  </si>
  <si>
    <t>Impact 87</t>
  </si>
  <si>
    <t>Impact 88</t>
  </si>
  <si>
    <t>Impact 89</t>
  </si>
  <si>
    <t>Impact 90</t>
  </si>
  <si>
    <t>Impact 91</t>
  </si>
  <si>
    <t>Impact 92</t>
  </si>
  <si>
    <t>火災危險性</t>
  </si>
  <si>
    <t>火災發熱量估計(MJ)</t>
  </si>
  <si>
    <t xml:space="preserve">火災發熱速度估計(MW)        </t>
  </si>
  <si>
    <t>序號</t>
  </si>
  <si>
    <t>Case00001-02500</t>
  </si>
  <si>
    <t>Case02501-05000</t>
  </si>
  <si>
    <t>Case05001-07500</t>
  </si>
  <si>
    <t>Case07501-10000</t>
  </si>
  <si>
    <t>Case10001-12500</t>
  </si>
  <si>
    <t>Case12501-15000</t>
  </si>
  <si>
    <t>Case15001-17500</t>
  </si>
  <si>
    <t>Case17501-20000</t>
  </si>
  <si>
    <t>Case20001-22500</t>
  </si>
  <si>
    <t>Case22501-25000</t>
  </si>
  <si>
    <t>Case25001-27500</t>
  </si>
  <si>
    <t>Case27501-30000</t>
  </si>
  <si>
    <t>Case30001-32500</t>
  </si>
  <si>
    <t>Case32501-35000</t>
  </si>
  <si>
    <t>Case35001-37500</t>
  </si>
  <si>
    <t>Case37501-40000</t>
  </si>
  <si>
    <t>Case40001-42500</t>
  </si>
  <si>
    <t>Case42501-45000</t>
  </si>
  <si>
    <t>Case45001-47500</t>
  </si>
  <si>
    <t>Case47501-50000</t>
  </si>
  <si>
    <t>Case50001-52500</t>
  </si>
  <si>
    <t>Case52501-55000</t>
  </si>
  <si>
    <t>Case55001-57500</t>
  </si>
  <si>
    <t>Case57501-60000</t>
  </si>
  <si>
    <t>Case60001-62500</t>
  </si>
  <si>
    <t>Case62501-65000</t>
  </si>
  <si>
    <t>Case65001-67500</t>
  </si>
  <si>
    <t>Impact 01事件機率</t>
  </si>
  <si>
    <t>Impact 02事件機率</t>
  </si>
  <si>
    <t>Impact 03事件機率</t>
  </si>
  <si>
    <t>Impact 04事件機率</t>
  </si>
  <si>
    <t>Impact 05事件機率</t>
  </si>
  <si>
    <t>Impact 06事件機率</t>
  </si>
  <si>
    <t>Impact 07事件機率</t>
  </si>
  <si>
    <t>Impact 08事件機率</t>
  </si>
  <si>
    <t>Impact 09事件機率</t>
  </si>
  <si>
    <t>Impact 10事件機率</t>
  </si>
  <si>
    <t>Impact 11事件機率</t>
  </si>
  <si>
    <t>Impact 12事件機率</t>
  </si>
  <si>
    <t>Impact 13事件機率</t>
  </si>
  <si>
    <t>Impact 14事件機率</t>
  </si>
  <si>
    <t>Impact 15事件機率</t>
  </si>
  <si>
    <t>Impact 16事件機率</t>
  </si>
  <si>
    <t>Impact 17事件機率</t>
  </si>
  <si>
    <t>Impact 18事件機率</t>
  </si>
  <si>
    <t>Impact 19事件機率</t>
  </si>
  <si>
    <t>Impact 20事件機率</t>
  </si>
  <si>
    <t>Impact 21事件機率</t>
  </si>
  <si>
    <t>Impact 22事件機率</t>
  </si>
  <si>
    <t>Impact 23事件機率</t>
  </si>
  <si>
    <t>Impact 24事件機率</t>
  </si>
  <si>
    <t>Impact 25事件機率</t>
  </si>
  <si>
    <t>Impact 26事件機率</t>
  </si>
  <si>
    <t>Impact 27事件機率</t>
  </si>
  <si>
    <t>Impact 28事件機率</t>
  </si>
  <si>
    <t>Impact 29事件機率</t>
  </si>
  <si>
    <t>Impact 30事件機率</t>
  </si>
  <si>
    <t>Impact 31事件機率</t>
  </si>
  <si>
    <t>Impact 32事件機率</t>
  </si>
  <si>
    <t>Impact 33事件機率</t>
  </si>
  <si>
    <t>Impact 34事件機率</t>
  </si>
  <si>
    <t>Impact 35事件機率</t>
  </si>
  <si>
    <t>Impact 36事件機率</t>
  </si>
  <si>
    <t>Impact 37事件機率</t>
  </si>
  <si>
    <t>Impact 38事件機率</t>
  </si>
  <si>
    <t>Impact 39事件機率</t>
  </si>
  <si>
    <t>Impact 40事件機率</t>
  </si>
  <si>
    <t>Impact 41事件機率</t>
  </si>
  <si>
    <t>Impact 42事件機率</t>
  </si>
  <si>
    <t>Impact 43事件機率</t>
  </si>
  <si>
    <t>Impact 44事件機率</t>
  </si>
  <si>
    <t>Impact 45事件機率</t>
  </si>
  <si>
    <t>Impact 46事件機率</t>
  </si>
  <si>
    <t>Impact 47事件機率</t>
  </si>
  <si>
    <t>Impact 48事件機率</t>
  </si>
  <si>
    <t>Impact 49事件機率</t>
  </si>
  <si>
    <t>Impact 50事件機率</t>
  </si>
  <si>
    <t>Impact 51事件機率</t>
  </si>
  <si>
    <t>Impact 52事件機率</t>
  </si>
  <si>
    <t>Impact 53事件機率</t>
  </si>
  <si>
    <t>Impact 54事件機率</t>
  </si>
  <si>
    <t>Impact 55事件機率</t>
  </si>
  <si>
    <t>Impact 56事件機率</t>
  </si>
  <si>
    <t>Impact 57事件機率</t>
  </si>
  <si>
    <t>Impact 58事件機率</t>
  </si>
  <si>
    <t>Impact 59事件機率</t>
  </si>
  <si>
    <t>Impact 60事件機率</t>
  </si>
  <si>
    <t>Impact 61事件機率</t>
  </si>
  <si>
    <t>Impact 62事件機率</t>
  </si>
  <si>
    <t>Impact 63事件機率</t>
  </si>
  <si>
    <t>Impact 64事件機率</t>
  </si>
  <si>
    <t>Impact 65事件機率</t>
  </si>
  <si>
    <t>Impact 66事件機率</t>
  </si>
  <si>
    <t>Impact 67事件機率</t>
  </si>
  <si>
    <t>Impact 68事件機率</t>
  </si>
  <si>
    <t>Impact 69事件機率</t>
  </si>
  <si>
    <t>Impact 70事件機率</t>
  </si>
  <si>
    <t>Impact 71事件機率</t>
  </si>
  <si>
    <t>Impact 72事件機率</t>
  </si>
  <si>
    <t>Impact 73事件機率</t>
  </si>
  <si>
    <t>Impact 74事件機率</t>
  </si>
  <si>
    <t>Impact 75事件機率</t>
  </si>
  <si>
    <t>Impact 76事件機率</t>
  </si>
  <si>
    <t>Impact 77事件機率</t>
  </si>
  <si>
    <t>Impact 78事件機率</t>
  </si>
  <si>
    <t>Impact 79事件機率</t>
  </si>
  <si>
    <t>Impact 80事件機率</t>
  </si>
  <si>
    <t>Impact 81事件機率</t>
  </si>
  <si>
    <t>Impact 82事件機率</t>
  </si>
  <si>
    <t>Impact 83事件機率</t>
  </si>
  <si>
    <t>Impact 84事件機率</t>
  </si>
  <si>
    <t>Impact 85事件機率</t>
  </si>
  <si>
    <t>Impact 86事件機率</t>
  </si>
  <si>
    <t>Impact 87事件機率</t>
  </si>
  <si>
    <t>Impact 88事件機率</t>
  </si>
  <si>
    <t>Impact 89事件機率</t>
  </si>
  <si>
    <t>Impact 90事件機率</t>
  </si>
  <si>
    <t>Impact 91事件機率</t>
  </si>
  <si>
    <t>Impact 92事件機率</t>
  </si>
  <si>
    <t>機率範圍
Probability Range</t>
  </si>
  <si>
    <t>下限
Lower Limit</t>
  </si>
  <si>
    <t>範圍說明
Range description</t>
  </si>
  <si>
    <t>上限
Upper Limit</t>
  </si>
  <si>
    <t>P ≦ 5×10-3</t>
  </si>
  <si>
    <t>不可能的事件
Improbable Event</t>
  </si>
  <si>
    <t>稀有事件</t>
  </si>
  <si>
    <t>5×10-3 &lt; P ≦ 10-2</t>
  </si>
  <si>
    <t>稀有事件
Remote Event</t>
  </si>
  <si>
    <t>10-2 &lt; P≦ 2×10-2</t>
  </si>
  <si>
    <t>偶發事件
Occasional Event</t>
  </si>
  <si>
    <t>P &gt; 2×10-2</t>
  </si>
  <si>
    <t>可能事件
Probable Event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</si>
</sst>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00%"/>
    <numFmt numFmtId="165" formatCode="_-* #,##0_-;\-* #,##0_-;_-* &quot;-&quot;??_-;_-@"/>
    <numFmt numFmtId="166" formatCode="0.0%"/>
    <numFmt numFmtId="167" formatCode="#,##0;;\-"/>
    <numFmt numFmtId="168" formatCode="#,##0.000"/>
    <numFmt numFmtId="169" formatCode="0.0000%"/>
    <numFmt numFmtId="170" formatCode="0.0"/>
  </numFmts>
  <fonts count="13">
    <font>
      <sz val="10.0"/>
      <color rgb="FF000000"/>
      <name val="Arial"/>
      <scheme val="minor"/>
    </font>
    <font>
      <b/>
      <sz val="12.0"/>
      <color theme="1"/>
      <name val="Times New Roman"/>
    </font>
    <font>
      <b/>
      <sz val="11.0"/>
      <color theme="1"/>
      <name val="Times New Roman"/>
    </font>
    <font>
      <sz val="12.0"/>
      <color theme="1"/>
      <name val="Times New Roman"/>
    </font>
    <font/>
    <font>
      <b/>
      <sz val="10.0"/>
      <color theme="1"/>
      <name val="Arial"/>
    </font>
    <font>
      <sz val="10.0"/>
      <color theme="1"/>
      <name val="Arial"/>
    </font>
    <font>
      <b/>
      <sz val="14.0"/>
      <color theme="1"/>
      <name val="Times New Roman"/>
    </font>
    <font>
      <sz val="14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>
      <sz val="11.0"/>
      <color theme="1"/>
      <name val="Arial"/>
    </font>
    <font>
      <i/>
      <sz val="11.0"/>
      <color theme="1"/>
      <name val="Times New Roman"/>
    </font>
  </fonts>
  <fills count="1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double">
        <color rgb="FF000000"/>
      </right>
      <top/>
      <bottom style="thin">
        <color rgb="FF000000"/>
      </bottom>
    </border>
    <border>
      <left/>
      <right style="double">
        <color rgb="FF000000"/>
      </right>
      <top/>
      <bottom style="double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4" fontId="3" numFmtId="165" xfId="0" applyAlignment="1" applyBorder="1" applyFill="1" applyFont="1" applyNumberFormat="1">
      <alignment horizontal="center" shrinkToFit="0" vertical="center" wrapText="1"/>
    </xf>
    <xf borderId="1" fillId="5" fontId="3" numFmtId="166" xfId="0" applyAlignment="1" applyBorder="1" applyFill="1" applyFont="1" applyNumberFormat="1">
      <alignment horizontal="center" shrinkToFit="0" vertical="center" wrapText="1"/>
    </xf>
    <xf borderId="1" fillId="5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1" fillId="5" fontId="3" numFmtId="10" xfId="0" applyAlignment="1" applyBorder="1" applyFont="1" applyNumberFormat="1">
      <alignment horizontal="center" shrinkToFit="0" vertical="center" wrapText="1"/>
    </xf>
    <xf borderId="5" fillId="0" fontId="4" numFmtId="0" xfId="0" applyBorder="1" applyFont="1"/>
    <xf borderId="6" fillId="2" fontId="1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2" fontId="1" numFmtId="10" xfId="0" applyAlignment="1" applyBorder="1" applyFont="1" applyNumberForma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" fillId="2" fontId="1" numFmtId="167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shrinkToFit="0" wrapText="1"/>
    </xf>
    <xf borderId="1" fillId="6" fontId="3" numFmtId="0" xfId="0" applyAlignment="1" applyBorder="1" applyFill="1" applyFont="1">
      <alignment horizontal="center" shrinkToFit="0" vertical="center" wrapText="1"/>
    </xf>
    <xf borderId="1" fillId="5" fontId="3" numFmtId="3" xfId="0" applyAlignment="1" applyBorder="1" applyFont="1" applyNumberFormat="1">
      <alignment horizontal="center" shrinkToFit="0" vertical="center" wrapText="1"/>
    </xf>
    <xf borderId="1" fillId="3" fontId="3" numFmtId="10" xfId="0" applyAlignment="1" applyBorder="1" applyFont="1" applyNumberFormat="1">
      <alignment horizontal="center" shrinkToFit="0" vertical="center" wrapText="1"/>
    </xf>
    <xf borderId="1" fillId="3" fontId="3" numFmtId="11" xfId="0" applyAlignment="1" applyBorder="1" applyFont="1" applyNumberFormat="1">
      <alignment horizontal="center" shrinkToFit="0" vertical="center" wrapText="1"/>
    </xf>
    <xf borderId="1" fillId="3" fontId="3" numFmtId="168" xfId="0" applyAlignment="1" applyBorder="1" applyFont="1" applyNumberFormat="1">
      <alignment horizontal="center" shrinkToFit="0" vertical="center" wrapText="1"/>
    </xf>
    <xf borderId="17" fillId="2" fontId="1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6" fillId="2" fontId="1" numFmtId="10" xfId="0" applyAlignment="1" applyBorder="1" applyFont="1" applyNumberFormat="1">
      <alignment horizontal="center" shrinkToFit="0" vertical="center" wrapText="1"/>
    </xf>
    <xf borderId="21" fillId="2" fontId="1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4" numFmtId="0" xfId="0" applyBorder="1" applyFont="1"/>
    <xf borderId="1" fillId="4" fontId="3" numFmtId="0" xfId="0" applyAlignment="1" applyBorder="1" applyFont="1">
      <alignment horizontal="center" shrinkToFit="0" vertical="center" wrapText="1"/>
    </xf>
    <xf borderId="1" fillId="5" fontId="3" numFmtId="11" xfId="0" applyAlignment="1" applyBorder="1" applyFont="1" applyNumberFormat="1">
      <alignment horizontal="center" shrinkToFit="0" vertical="center" wrapText="1"/>
    </xf>
    <xf borderId="1" fillId="5" fontId="3" numFmtId="164" xfId="0" applyAlignment="1" applyBorder="1" applyFont="1" applyNumberForma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1" fillId="4" fontId="3" numFmtId="3" xfId="0" applyAlignment="1" applyBorder="1" applyFont="1" applyNumberFormat="1">
      <alignment horizontal="center" shrinkToFit="0" vertical="center" wrapText="1"/>
    </xf>
    <xf borderId="1" fillId="7" fontId="5" numFmtId="0" xfId="0" applyAlignment="1" applyBorder="1" applyFill="1" applyFont="1">
      <alignment horizontal="center" shrinkToFit="0" vertical="center" wrapText="1"/>
    </xf>
    <xf borderId="1" fillId="7" fontId="5" numFmtId="10" xfId="0" applyAlignment="1" applyBorder="1" applyFont="1" applyNumberFormat="1">
      <alignment horizontal="center" shrinkToFit="0" vertical="center" wrapText="1"/>
    </xf>
    <xf borderId="1" fillId="5" fontId="6" numFmtId="10" xfId="0" applyAlignment="1" applyBorder="1" applyFont="1" applyNumberFormat="1">
      <alignment horizontal="center" shrinkToFit="0" vertical="center" wrapText="1"/>
    </xf>
    <xf borderId="1" fillId="8" fontId="6" numFmtId="169" xfId="0" applyAlignment="1" applyBorder="1" applyFill="1" applyFont="1" applyNumberFormat="1">
      <alignment horizontal="center" shrinkToFit="0" vertical="center" wrapText="1"/>
    </xf>
    <xf borderId="1" fillId="5" fontId="6" numFmtId="169" xfId="0" applyAlignment="1" applyBorder="1" applyFont="1" applyNumberFormat="1">
      <alignment horizontal="center" shrinkToFit="0" vertical="center" wrapText="1"/>
    </xf>
    <xf borderId="1" fillId="9" fontId="7" numFmtId="0" xfId="0" applyAlignment="1" applyBorder="1" applyFill="1" applyFont="1">
      <alignment horizontal="center" shrinkToFit="0" vertical="center" wrapText="1"/>
    </xf>
    <xf borderId="1" fillId="10" fontId="7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1" fillId="11" fontId="8" numFmtId="0" xfId="0" applyAlignment="1" applyBorder="1" applyFill="1" applyFont="1">
      <alignment horizontal="center" shrinkToFit="0" vertical="center" wrapText="1"/>
    </xf>
    <xf borderId="1" fillId="11" fontId="8" numFmtId="0" xfId="0" applyAlignment="1" applyBorder="1" applyFont="1">
      <alignment horizontal="left" shrinkToFit="0" vertical="center" wrapText="1"/>
    </xf>
    <xf borderId="1" fillId="11" fontId="8" numFmtId="170" xfId="0" applyAlignment="1" applyBorder="1" applyFont="1" applyNumberFormat="1">
      <alignment horizontal="center" shrinkToFit="0" vertical="center" wrapText="1"/>
    </xf>
    <xf borderId="1" fillId="12" fontId="8" numFmtId="165" xfId="0" applyAlignment="1" applyBorder="1" applyFill="1" applyFont="1" applyNumberFormat="1">
      <alignment horizontal="center" shrinkToFit="0" vertical="center" wrapText="1"/>
    </xf>
    <xf borderId="1" fillId="13" fontId="8" numFmtId="165" xfId="0" applyAlignment="1" applyBorder="1" applyFill="1" applyFont="1" applyNumberFormat="1">
      <alignment horizontal="center" shrinkToFit="0" vertical="center" wrapText="1"/>
    </xf>
    <xf borderId="1" fillId="11" fontId="8" numFmtId="165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1" fillId="14" fontId="8" numFmtId="165" xfId="0" applyAlignment="1" applyBorder="1" applyFill="1" applyFont="1" applyNumberFormat="1">
      <alignment horizontal="center" shrinkToFit="0" vertical="center" wrapText="1"/>
    </xf>
    <xf borderId="1" fillId="15" fontId="8" numFmtId="165" xfId="0" applyAlignment="1" applyBorder="1" applyFill="1" applyFont="1" applyNumberFormat="1">
      <alignment horizontal="center" shrinkToFit="0" vertical="center" wrapText="1"/>
    </xf>
    <xf borderId="1" fillId="0" fontId="8" numFmtId="0" xfId="0" applyAlignment="1" applyBorder="1" applyFont="1">
      <alignment vertical="center"/>
    </xf>
    <xf borderId="12" fillId="9" fontId="1" numFmtId="0" xfId="0" applyAlignment="1" applyBorder="1" applyFont="1">
      <alignment horizontal="center" shrinkToFit="0" vertical="center" wrapText="1"/>
    </xf>
    <xf borderId="21" fillId="10" fontId="1" numFmtId="0" xfId="0" applyAlignment="1" applyBorder="1" applyFont="1">
      <alignment horizontal="center" shrinkToFit="0" vertical="center" wrapText="1"/>
    </xf>
    <xf borderId="6" fillId="10" fontId="7" numFmtId="0" xfId="0" applyAlignment="1" applyBorder="1" applyFont="1">
      <alignment horizontal="center" shrinkToFit="0" vertical="center" wrapText="1"/>
    </xf>
    <xf borderId="24" fillId="10" fontId="1" numFmtId="165" xfId="0" applyAlignment="1" applyBorder="1" applyFont="1" applyNumberFormat="1">
      <alignment horizontal="center" shrinkToFit="0" vertical="center" wrapText="1"/>
    </xf>
    <xf borderId="25" fillId="0" fontId="4" numFmtId="0" xfId="0" applyBorder="1" applyFont="1"/>
    <xf borderId="26" fillId="10" fontId="1" numFmtId="165" xfId="0" applyAlignment="1" applyBorder="1" applyFont="1" applyNumberFormat="1">
      <alignment horizontal="center" shrinkToFit="0" vertical="center" wrapText="1"/>
    </xf>
    <xf borderId="24" fillId="10" fontId="1" numFmtId="0" xfId="0" applyAlignment="1" applyBorder="1" applyFont="1">
      <alignment horizontal="center" shrinkToFit="0" vertical="center" wrapText="1"/>
    </xf>
    <xf borderId="26" fillId="10" fontId="1" numFmtId="0" xfId="0" applyAlignment="1" applyBorder="1" applyFont="1">
      <alignment horizontal="center" shrinkToFit="0" vertical="center" wrapText="1"/>
    </xf>
    <xf borderId="27" fillId="8" fontId="3" numFmtId="170" xfId="0" applyAlignment="1" applyBorder="1" applyFont="1" applyNumberFormat="1">
      <alignment horizontal="center" vertical="center"/>
    </xf>
    <xf borderId="26" fillId="8" fontId="3" numFmtId="0" xfId="0" applyAlignment="1" applyBorder="1" applyFont="1">
      <alignment horizontal="center" vertical="center"/>
    </xf>
    <xf borderId="26" fillId="5" fontId="3" numFmtId="170" xfId="0" applyAlignment="1" applyBorder="1" applyFont="1" applyNumberFormat="1">
      <alignment vertical="center"/>
    </xf>
    <xf borderId="26" fillId="5" fontId="3" numFmtId="165" xfId="0" applyAlignment="1" applyBorder="1" applyFont="1" applyNumberFormat="1">
      <alignment vertical="center"/>
    </xf>
    <xf borderId="26" fillId="5" fontId="3" numFmtId="165" xfId="0" applyAlignment="1" applyBorder="1" applyFont="1" applyNumberFormat="1">
      <alignment horizontal="center" vertical="center"/>
    </xf>
    <xf borderId="26" fillId="3" fontId="3" numFmtId="165" xfId="0" applyAlignment="1" applyBorder="1" applyFont="1" applyNumberFormat="1">
      <alignment vertical="center"/>
    </xf>
    <xf borderId="26" fillId="3" fontId="3" numFmtId="0" xfId="0" applyAlignment="1" applyBorder="1" applyFont="1">
      <alignment vertical="center"/>
    </xf>
    <xf borderId="26" fillId="3" fontId="3" numFmtId="0" xfId="0" applyAlignment="1" applyBorder="1" applyFont="1">
      <alignment horizontal="center" vertical="center"/>
    </xf>
    <xf borderId="26" fillId="3" fontId="3" numFmtId="3" xfId="0" applyAlignment="1" applyBorder="1" applyFont="1" applyNumberFormat="1">
      <alignment horizontal="right" vertical="center"/>
    </xf>
    <xf borderId="27" fillId="8" fontId="3" numFmtId="0" xfId="0" applyAlignment="1" applyBorder="1" applyFont="1">
      <alignment horizontal="center" vertical="center"/>
    </xf>
    <xf borderId="26" fillId="5" fontId="9" numFmtId="170" xfId="0" applyAlignment="1" applyBorder="1" applyFont="1" applyNumberFormat="1">
      <alignment vertical="center"/>
    </xf>
    <xf borderId="26" fillId="5" fontId="9" numFmtId="165" xfId="0" applyAlignment="1" applyBorder="1" applyFont="1" applyNumberFormat="1">
      <alignment vertical="center"/>
    </xf>
    <xf borderId="26" fillId="3" fontId="9" numFmtId="165" xfId="0" applyAlignment="1" applyBorder="1" applyFont="1" applyNumberFormat="1">
      <alignment vertical="center"/>
    </xf>
    <xf borderId="26" fillId="3" fontId="9" numFmtId="0" xfId="0" applyAlignment="1" applyBorder="1" applyFont="1">
      <alignment vertical="center"/>
    </xf>
    <xf borderId="26" fillId="5" fontId="9" numFmtId="0" xfId="0" applyAlignment="1" applyBorder="1" applyFont="1">
      <alignment vertical="center"/>
    </xf>
    <xf borderId="12" fillId="2" fontId="2" numFmtId="0" xfId="0" applyAlignment="1" applyBorder="1" applyFont="1">
      <alignment horizontal="center" vertical="center"/>
    </xf>
    <xf borderId="21" fillId="2" fontId="2" numFmtId="0" xfId="0" applyAlignment="1" applyBorder="1" applyFont="1">
      <alignment horizontal="center" vertical="center"/>
    </xf>
    <xf borderId="28" fillId="2" fontId="2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4" fillId="2" fontId="2" numFmtId="0" xfId="0" applyAlignment="1" applyBorder="1" applyFont="1">
      <alignment horizontal="center" vertical="center"/>
    </xf>
    <xf borderId="27" fillId="8" fontId="10" numFmtId="0" xfId="0" applyAlignment="1" applyBorder="1" applyFont="1">
      <alignment horizontal="center" vertical="center"/>
    </xf>
    <xf borderId="26" fillId="8" fontId="11" numFmtId="0" xfId="0" applyAlignment="1" applyBorder="1" applyFont="1">
      <alignment horizontal="center" vertical="center"/>
    </xf>
    <xf borderId="26" fillId="8" fontId="10" numFmtId="0" xfId="0" applyAlignment="1" applyBorder="1" applyFont="1">
      <alignment horizontal="center" vertical="center"/>
    </xf>
    <xf borderId="29" fillId="8" fontId="12" numFmtId="0" xfId="0" applyAlignment="1" applyBorder="1" applyFont="1">
      <alignment horizontal="center" vertical="center"/>
    </xf>
    <xf borderId="0" fillId="0" fontId="6" numFmtId="10" xfId="0" applyAlignment="1" applyFont="1" applyNumberFormat="1">
      <alignment horizontal="center" vertical="center"/>
    </xf>
    <xf borderId="27" fillId="5" fontId="10" numFmtId="0" xfId="0" applyAlignment="1" applyBorder="1" applyFont="1">
      <alignment horizontal="center" vertical="center"/>
    </xf>
    <xf borderId="26" fillId="5" fontId="11" numFmtId="0" xfId="0" applyAlignment="1" applyBorder="1" applyFont="1">
      <alignment horizontal="center" vertical="center"/>
    </xf>
    <xf borderId="26" fillId="5" fontId="10" numFmtId="0" xfId="0" applyAlignment="1" applyBorder="1" applyFont="1">
      <alignment horizontal="center" vertical="center"/>
    </xf>
    <xf borderId="29" fillId="5" fontId="10" numFmtId="0" xfId="0" applyAlignment="1" applyBorder="1" applyFont="1">
      <alignment horizontal="center" vertical="center"/>
    </xf>
    <xf borderId="29" fillId="8" fontId="10" numFmtId="0" xfId="0" applyAlignment="1" applyBorder="1" applyFont="1">
      <alignment horizontal="center" vertical="center"/>
    </xf>
    <xf borderId="30" fillId="5" fontId="12" numFmtId="0" xfId="0" applyAlignment="1" applyBorder="1" applyFont="1">
      <alignment horizontal="center" vertic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儲能系統火災風險經濟損失預測</a:t>
            </a:r>
          </a:p>
        </c:rich>
      </c:tx>
      <c:overlay val="0"/>
    </c:title>
    <c:plotArea>
      <c:layout>
        <c:manualLayout>
          <c:xMode val="edge"/>
          <c:yMode val="edge"/>
          <c:x val="0.035892659426548526"/>
          <c:y val="0.10222339044295946"/>
          <c:w val="0.9550113439514064"/>
          <c:h val="0.7193941170778627"/>
        </c:manualLayout>
      </c:layout>
      <c:barChart>
        <c:barDir val="col"/>
        <c:ser>
          <c:idx val="0"/>
          <c:order val="0"/>
          <c:cat>
            <c:strRef>
              <c:f>'IN-損失金額'!$A$2:$A$93</c:f>
            </c:strRef>
          </c:cat>
          <c:val>
            <c:numRef>
              <c:f>'IN-損失金額'!$D$2:$D$93</c:f>
              <c:numCache/>
            </c:numRef>
          </c:val>
        </c:ser>
        <c:ser>
          <c:idx val="1"/>
          <c:order val="1"/>
          <c:cat>
            <c:strRef>
              <c:f>'IN-損失金額'!$A$2:$A$93</c:f>
            </c:strRef>
          </c:cat>
          <c:val>
            <c:numRef>
              <c:f>'IN-損失金額'!$E$2:$E$93</c:f>
              <c:numCache/>
            </c:numRef>
          </c:val>
        </c:ser>
        <c:ser>
          <c:idx val="2"/>
          <c:order val="2"/>
          <c:cat>
            <c:strRef>
              <c:f>'IN-損失金額'!$A$2:$A$93</c:f>
            </c:strRef>
          </c:cat>
          <c:val>
            <c:numRef>
              <c:f>'IN-損失金額'!$F$2:$F$93</c:f>
              <c:numCache/>
            </c:numRef>
          </c:val>
        </c:ser>
        <c:ser>
          <c:idx val="3"/>
          <c:order val="3"/>
          <c:cat>
            <c:strRef>
              <c:f>'IN-損失金額'!$A$2:$A$93</c:f>
            </c:strRef>
          </c:cat>
          <c:val>
            <c:numRef>
              <c:f>'IN-損失金額'!$G$2:$G$93</c:f>
              <c:numCache/>
            </c:numRef>
          </c:val>
        </c:ser>
        <c:ser>
          <c:idx val="4"/>
          <c:order val="4"/>
          <c:cat>
            <c:strRef>
              <c:f>'IN-損失金額'!$A$2:$A$93</c:f>
            </c:strRef>
          </c:cat>
          <c:val>
            <c:numRef>
              <c:f>'IN-損失金額'!$H$2:$H$93</c:f>
              <c:numCache/>
            </c:numRef>
          </c:val>
        </c:ser>
        <c:ser>
          <c:idx val="5"/>
          <c:order val="5"/>
          <c:cat>
            <c:strRef>
              <c:f>'IN-損失金額'!$A$2:$A$93</c:f>
            </c:strRef>
          </c:cat>
          <c:val>
            <c:numRef>
              <c:f>'IN-損失金額'!$J$2:$J$93</c:f>
              <c:numCache/>
            </c:numRef>
          </c:val>
        </c:ser>
        <c:axId val="793492227"/>
        <c:axId val="1635854814"/>
      </c:barChart>
      <c:catAx>
        <c:axId val="7934922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Times New Roman"/>
              </a:defRPr>
            </a:pPr>
          </a:p>
        </c:txPr>
        <c:crossAx val="1635854814"/>
      </c:catAx>
      <c:valAx>
        <c:axId val="163585481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793492227"/>
      </c:valAx>
    </c:plotArea>
    <c:legend>
      <c:legendPos val="b"/>
      <c:layout>
        <c:manualLayout>
          <c:xMode val="edge"/>
          <c:yMode val="edge"/>
          <c:x val="0.04289572137019392"/>
          <c:y val="0.9188348869181611"/>
        </c:manualLayout>
      </c:layout>
      <c:overlay val="0"/>
      <c:txPr>
        <a:bodyPr/>
        <a:lstStyle/>
        <a:p>
          <a:pPr lvl="0">
            <a:defRPr b="1" i="0" sz="1000">
              <a:solidFill>
                <a:srgbClr val="1A1A1A"/>
              </a:solidFill>
              <a:latin typeface="Times New Roman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火災發展階段的經濟損失額</a:t>
            </a:r>
          </a:p>
        </c:rich>
      </c:tx>
      <c:layout>
        <c:manualLayout>
          <c:xMode val="edge"/>
          <c:yMode val="edge"/>
          <c:x val="0.41206567247535786"/>
          <c:y val="0.01405992077243979"/>
        </c:manualLayout>
      </c:layout>
      <c:overlay val="0"/>
    </c:title>
    <c:plotArea>
      <c:layout>
        <c:manualLayout>
          <c:xMode val="edge"/>
          <c:yMode val="edge"/>
          <c:x val="0.04752103329258227"/>
          <c:y val="0.0972058437426297"/>
          <c:w val="0.9350578725536015"/>
          <c:h val="0.7814437337604799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208065029"/>
        <c:axId val="383700422"/>
      </c:scatterChart>
      <c:valAx>
        <c:axId val="1208065029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8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800">
                    <a:solidFill>
                      <a:srgbClr val="000000"/>
                    </a:solidFill>
                    <a:latin typeface="+mn-lt"/>
                  </a:rPr>
                  <a:t>火災發展階段</a:t>
                </a:r>
              </a:p>
            </c:rich>
          </c:tx>
          <c:layout>
            <c:manualLayout>
              <c:xMode val="edge"/>
              <c:yMode val="edge"/>
              <c:x val="0.4704201888683499"/>
              <c:y val="0.9378895052668501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383700422"/>
        <c:majorUnit val="1.0"/>
        <c:minorUnit val="0.1"/>
      </c:valAx>
      <c:valAx>
        <c:axId val="38370042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208065029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火災發展階段的經濟損失額</a:t>
            </a:r>
          </a:p>
        </c:rich>
      </c:tx>
      <c:layout>
        <c:manualLayout>
          <c:xMode val="edge"/>
          <c:yMode val="edge"/>
          <c:x val="0.41206567247535786"/>
          <c:y val="0.01405992077243979"/>
        </c:manualLayout>
      </c:layout>
      <c:overlay val="0"/>
    </c:title>
    <c:plotArea>
      <c:layout>
        <c:manualLayout>
          <c:xMode val="edge"/>
          <c:yMode val="edge"/>
          <c:x val="0.04752103329258227"/>
          <c:y val="0.0972058437426297"/>
          <c:w val="0.9350578725536015"/>
          <c:h val="0.7814437337604799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323769777"/>
        <c:axId val="1897191594"/>
      </c:scatterChart>
      <c:valAx>
        <c:axId val="1323769777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8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800">
                    <a:solidFill>
                      <a:srgbClr val="000000"/>
                    </a:solidFill>
                    <a:latin typeface="+mn-lt"/>
                  </a:rPr>
                  <a:t>火災發展階段</a:t>
                </a:r>
              </a:p>
            </c:rich>
          </c:tx>
          <c:layout>
            <c:manualLayout>
              <c:xMode val="edge"/>
              <c:yMode val="edge"/>
              <c:x val="0.4704201888683499"/>
              <c:y val="0.9378895052668501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897191594"/>
        <c:majorUnit val="1.0"/>
        <c:minorUnit val="0.1"/>
      </c:valAx>
      <c:valAx>
        <c:axId val="189719159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323769777"/>
      </c:valAx>
    </c:plotArea>
    <c:plotVisOnly val="1"/>
  </c:chart>
</c:chartSpace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409575</xdr:colOff>
      <xdr:row>8</xdr:row>
      <xdr:rowOff>361950</xdr:rowOff>
    </xdr:from>
    <xdr:ext cx="10906125" cy="3467100"/>
    <xdr:graphicFrame>
      <xdr:nvGraphicFramePr>
        <xdr:cNvPr id="399652359" name="Chart 1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390525</xdr:colOff>
      <xdr:row>1</xdr:row>
      <xdr:rowOff>0</xdr:rowOff>
    </xdr:from>
    <xdr:ext cx="11858625" cy="3800475"/>
    <xdr:graphicFrame>
      <xdr:nvGraphicFramePr>
        <xdr:cNvPr id="759455891" name="Chart 2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133350</xdr:colOff>
      <xdr:row>16</xdr:row>
      <xdr:rowOff>438150</xdr:rowOff>
    </xdr:from>
    <xdr:ext cx="12915900" cy="3810000"/>
    <xdr:graphicFrame>
      <xdr:nvGraphicFramePr>
        <xdr:cNvPr id="188459215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571500</xdr:colOff>
      <xdr:row>26</xdr:row>
      <xdr:rowOff>66675</xdr:rowOff>
    </xdr:from>
    <xdr:ext cx="13477875" cy="5857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571500</xdr:colOff>
      <xdr:row>26</xdr:row>
      <xdr:rowOff>66675</xdr:rowOff>
    </xdr:from>
    <xdr:ext cx="13477875" cy="5857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13.38"/>
    <col customWidth="1" min="3" max="3" width="7.88"/>
    <col customWidth="1" min="4" max="4" width="7.38"/>
    <col customWidth="1" min="5" max="5" width="11.38"/>
    <col customWidth="1" min="6" max="6" width="2.5"/>
    <col customWidth="1" min="7" max="7" width="7.88"/>
    <col customWidth="1" min="8" max="8" width="13.38"/>
    <col customWidth="1" min="9" max="9" width="7.88"/>
    <col customWidth="1" min="10" max="10" width="7.38"/>
    <col customWidth="1" min="11" max="11" width="7.88"/>
    <col customWidth="1" min="12" max="26" width="11.13"/>
  </cols>
  <sheetData>
    <row r="1" ht="15.75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1" t="s">
        <v>0</v>
      </c>
      <c r="H1" s="1" t="s">
        <v>1</v>
      </c>
      <c r="I1" s="2" t="s">
        <v>2</v>
      </c>
      <c r="J1" s="3" t="s">
        <v>3</v>
      </c>
      <c r="K1" s="4" t="s">
        <v>4</v>
      </c>
    </row>
    <row r="2" ht="15.75" customHeight="1">
      <c r="A2" s="6" t="str">
        <f>'機率層級-生命安全'!A4</f>
        <v>Impact 01</v>
      </c>
      <c r="B2" s="7" t="str">
        <f>'機率層級-生命安全'!C4</f>
        <v>#N/A</v>
      </c>
      <c r="C2" s="8" t="str">
        <f>'機率層級-生命安全'!G4</f>
        <v>#DIV/0!</v>
      </c>
      <c r="D2" s="9" t="str">
        <f>'機率層級-生命安全'!I4</f>
        <v>#DIV/0!</v>
      </c>
      <c r="E2" s="9" t="str">
        <f>'機率層級-生命安全'!J4</f>
        <v>可能事件</v>
      </c>
      <c r="F2" s="10"/>
      <c r="G2" s="6" t="str">
        <f>'機率層級-生命安全'!A50</f>
        <v>Impact 47</v>
      </c>
      <c r="H2" s="7" t="str">
        <f>'機率層級-生命安全'!C50</f>
        <v>#N/A</v>
      </c>
      <c r="I2" s="8" t="str">
        <f>'機率層級-生命安全'!G50</f>
        <v>#DIV/0!</v>
      </c>
      <c r="J2" s="9" t="str">
        <f>'機率層級-生命安全'!I50</f>
        <v>#DIV/0!</v>
      </c>
      <c r="K2" s="9" t="str">
        <f>'機率層級-生命安全'!J50</f>
        <v>可能事件</v>
      </c>
    </row>
    <row r="3" ht="15.75" customHeight="1">
      <c r="A3" s="6" t="str">
        <f>'機率層級-生命安全'!A5</f>
        <v>Impact 02</v>
      </c>
      <c r="B3" s="7" t="str">
        <f>'機率層級-生命安全'!C5</f>
        <v>#N/A</v>
      </c>
      <c r="C3" s="11" t="str">
        <f>'機率層級-生命安全'!G5</f>
        <v>#DIV/0!</v>
      </c>
      <c r="D3" s="9" t="str">
        <f>'機率層級-生命安全'!I5</f>
        <v>#DIV/0!</v>
      </c>
      <c r="E3" s="9" t="str">
        <f>'機率層級-生命安全'!J5</f>
        <v>不可能的事件</v>
      </c>
      <c r="F3" s="10"/>
      <c r="G3" s="6" t="str">
        <f>'機率層級-生命安全'!A51</f>
        <v>Impact 48</v>
      </c>
      <c r="H3" s="7" t="str">
        <f>'機率層級-生命安全'!C51</f>
        <v>#N/A</v>
      </c>
      <c r="I3" s="11" t="str">
        <f>'機率層級-生命安全'!G51</f>
        <v>#DIV/0!</v>
      </c>
      <c r="J3" s="9" t="str">
        <f>'機率層級-生命安全'!I51</f>
        <v>#DIV/0!</v>
      </c>
      <c r="K3" s="9" t="str">
        <f>'機率層級-生命安全'!J51</f>
        <v>偶發事件</v>
      </c>
    </row>
    <row r="4" ht="15.75" customHeight="1">
      <c r="A4" s="6" t="str">
        <f>'機率層級-生命安全'!A6</f>
        <v>Impact 03</v>
      </c>
      <c r="B4" s="7" t="str">
        <f>'機率層級-生命安全'!C6</f>
        <v>#N/A</v>
      </c>
      <c r="C4" s="11" t="str">
        <f>'機率層級-生命安全'!G6</f>
        <v>#DIV/0!</v>
      </c>
      <c r="D4" s="9" t="str">
        <f>'機率層級-生命安全'!I6</f>
        <v>#DIV/0!</v>
      </c>
      <c r="E4" s="9" t="str">
        <f>'機率層級-生命安全'!J6</f>
        <v>偶發事件</v>
      </c>
      <c r="F4" s="10"/>
      <c r="G4" s="6" t="str">
        <f>'機率層級-生命安全'!A52</f>
        <v>Impact 49</v>
      </c>
      <c r="H4" s="7" t="str">
        <f>'機率層級-生命安全'!C52</f>
        <v>#N/A</v>
      </c>
      <c r="I4" s="11" t="str">
        <f>'機率層級-生命安全'!G52</f>
        <v>#DIV/0!</v>
      </c>
      <c r="J4" s="9" t="str">
        <f>'機率層級-生命安全'!I52</f>
        <v>#DIV/0!</v>
      </c>
      <c r="K4" s="9" t="str">
        <f>'機率層級-生命安全'!J52</f>
        <v>偶發事件</v>
      </c>
    </row>
    <row r="5" ht="15.75" customHeight="1">
      <c r="A5" s="6" t="str">
        <f>'機率層級-生命安全'!A7</f>
        <v>Impact 04</v>
      </c>
      <c r="B5" s="7" t="str">
        <f>'機率層級-生命安全'!C7</f>
        <v>#N/A</v>
      </c>
      <c r="C5" s="11" t="str">
        <f>'機率層級-生命安全'!G7</f>
        <v>#DIV/0!</v>
      </c>
      <c r="D5" s="9" t="str">
        <f>'機率層級-生命安全'!I7</f>
        <v>#DIV/0!</v>
      </c>
      <c r="E5" s="9" t="str">
        <f>'機率層級-生命安全'!J7</f>
        <v>偶發事件</v>
      </c>
      <c r="F5" s="10"/>
      <c r="G5" s="6" t="str">
        <f>'機率層級-生命安全'!A53</f>
        <v>Impact 50</v>
      </c>
      <c r="H5" s="7" t="str">
        <f>'機率層級-生命安全'!C53</f>
        <v>#N/A</v>
      </c>
      <c r="I5" s="11" t="str">
        <f>'機率層級-生命安全'!G53</f>
        <v>#DIV/0!</v>
      </c>
      <c r="J5" s="9" t="str">
        <f>'機率層級-生命安全'!I53</f>
        <v>#DIV/0!</v>
      </c>
      <c r="K5" s="9" t="str">
        <f>'機率層級-生命安全'!J53</f>
        <v>偶發事件</v>
      </c>
    </row>
    <row r="6" ht="15.75" customHeight="1">
      <c r="A6" s="6" t="str">
        <f>'機率層級-生命安全'!A8</f>
        <v>Impact 05</v>
      </c>
      <c r="B6" s="7" t="str">
        <f>'機率層級-生命安全'!C8</f>
        <v>#N/A</v>
      </c>
      <c r="C6" s="11" t="str">
        <f>'機率層級-生命安全'!G8</f>
        <v>#DIV/0!</v>
      </c>
      <c r="D6" s="9" t="str">
        <f>'機率層級-生命安全'!I8</f>
        <v>#DIV/0!</v>
      </c>
      <c r="E6" s="9" t="str">
        <f>'機率層級-生命安全'!J8</f>
        <v>偶發事件</v>
      </c>
      <c r="F6" s="10"/>
      <c r="G6" s="6" t="str">
        <f>'機率層級-生命安全'!A54</f>
        <v>Impact 51</v>
      </c>
      <c r="H6" s="7" t="str">
        <f>'機率層級-生命安全'!C54</f>
        <v>#N/A</v>
      </c>
      <c r="I6" s="11" t="str">
        <f>'機率層級-生命安全'!G54</f>
        <v>#DIV/0!</v>
      </c>
      <c r="J6" s="9" t="str">
        <f>'機率層級-生命安全'!I54</f>
        <v>#DIV/0!</v>
      </c>
      <c r="K6" s="9" t="str">
        <f>'機率層級-生命安全'!J54</f>
        <v>偶發事件</v>
      </c>
    </row>
    <row r="7" ht="15.75" customHeight="1">
      <c r="A7" s="6" t="str">
        <f>'機率層級-生命安全'!A9</f>
        <v>Impact 06</v>
      </c>
      <c r="B7" s="7" t="str">
        <f>'機率層級-生命安全'!C9</f>
        <v>#N/A</v>
      </c>
      <c r="C7" s="11" t="str">
        <f>'機率層級-生命安全'!G9</f>
        <v>#DIV/0!</v>
      </c>
      <c r="D7" s="9" t="str">
        <f>'機率層級-生命安全'!I9</f>
        <v>#DIV/0!</v>
      </c>
      <c r="E7" s="9" t="str">
        <f>'機率層級-生命安全'!J9</f>
        <v>偶發事件</v>
      </c>
      <c r="F7" s="10"/>
      <c r="G7" s="6" t="str">
        <f>'機率層級-生命安全'!A55</f>
        <v>Impact 52</v>
      </c>
      <c r="H7" s="7" t="str">
        <f>'機率層級-生命安全'!C55</f>
        <v>#N/A</v>
      </c>
      <c r="I7" s="11" t="str">
        <f>'機率層級-生命安全'!G55</f>
        <v>#DIV/0!</v>
      </c>
      <c r="J7" s="9" t="str">
        <f>'機率層級-生命安全'!I55</f>
        <v>#DIV/0!</v>
      </c>
      <c r="K7" s="9" t="str">
        <f>'機率層級-生命安全'!J55</f>
        <v>偶發事件</v>
      </c>
    </row>
    <row r="8" ht="15.75" customHeight="1">
      <c r="A8" s="6" t="str">
        <f>'機率層級-生命安全'!A10</f>
        <v>Impact 07</v>
      </c>
      <c r="B8" s="7" t="str">
        <f>'機率層級-生命安全'!C10</f>
        <v>#N/A</v>
      </c>
      <c r="C8" s="11" t="str">
        <f>'機率層級-生命安全'!G10</f>
        <v>#DIV/0!</v>
      </c>
      <c r="D8" s="9" t="str">
        <f>'機率層級-生命安全'!I10</f>
        <v>#DIV/0!</v>
      </c>
      <c r="E8" s="9" t="str">
        <f>'機率層級-生命安全'!J10</f>
        <v>偶發事件</v>
      </c>
      <c r="F8" s="10"/>
      <c r="G8" s="6" t="str">
        <f>'機率層級-生命安全'!A56</f>
        <v>Impact 53</v>
      </c>
      <c r="H8" s="7" t="str">
        <f>'機率層級-生命安全'!C56</f>
        <v>#N/A</v>
      </c>
      <c r="I8" s="11" t="str">
        <f>'機率層級-生命安全'!G56</f>
        <v>#DIV/0!</v>
      </c>
      <c r="J8" s="9" t="str">
        <f>'機率層級-生命安全'!I56</f>
        <v>#DIV/0!</v>
      </c>
      <c r="K8" s="9" t="str">
        <f>'機率層級-生命安全'!J56</f>
        <v>偶發事件</v>
      </c>
    </row>
    <row r="9" ht="15.75" customHeight="1">
      <c r="A9" s="6" t="str">
        <f>'機率層級-生命安全'!A11</f>
        <v>Impact 08</v>
      </c>
      <c r="B9" s="7" t="str">
        <f>'機率層級-生命安全'!C11</f>
        <v>#N/A</v>
      </c>
      <c r="C9" s="11" t="str">
        <f>'機率層級-生命安全'!G11</f>
        <v>#DIV/0!</v>
      </c>
      <c r="D9" s="9" t="str">
        <f>'機率層級-生命安全'!I11</f>
        <v>#DIV/0!</v>
      </c>
      <c r="E9" s="9" t="str">
        <f>'機率層級-生命安全'!J11</f>
        <v>偶發事件</v>
      </c>
      <c r="F9" s="10"/>
      <c r="G9" s="6" t="str">
        <f>'機率層級-生命安全'!A57</f>
        <v>Impact 54</v>
      </c>
      <c r="H9" s="7" t="str">
        <f>'機率層級-生命安全'!C57</f>
        <v>#N/A</v>
      </c>
      <c r="I9" s="11" t="str">
        <f>'機率層級-生命安全'!G57</f>
        <v>#DIV/0!</v>
      </c>
      <c r="J9" s="9" t="str">
        <f>'機率層級-生命安全'!I57</f>
        <v>#DIV/0!</v>
      </c>
      <c r="K9" s="9" t="str">
        <f>'機率層級-生命安全'!J57</f>
        <v>偶發事件</v>
      </c>
    </row>
    <row r="10" ht="15.75" customHeight="1">
      <c r="A10" s="6" t="str">
        <f>'機率層級-生命安全'!A12</f>
        <v>Impact 09</v>
      </c>
      <c r="B10" s="7" t="str">
        <f>'機率層級-生命安全'!C12</f>
        <v>#N/A</v>
      </c>
      <c r="C10" s="11" t="str">
        <f>'機率層級-生命安全'!G12</f>
        <v>#DIV/0!</v>
      </c>
      <c r="D10" s="9" t="str">
        <f>'機率層級-生命安全'!I12</f>
        <v>#DIV/0!</v>
      </c>
      <c r="E10" s="9" t="str">
        <f>'機率層級-生命安全'!J12</f>
        <v>偶發事件</v>
      </c>
      <c r="F10" s="10"/>
      <c r="G10" s="6" t="str">
        <f>'機率層級-生命安全'!A58</f>
        <v>Impact 55</v>
      </c>
      <c r="H10" s="7" t="str">
        <f>'機率層級-生命安全'!C58</f>
        <v>#N/A</v>
      </c>
      <c r="I10" s="11" t="str">
        <f>'機率層級-生命安全'!G58</f>
        <v>#DIV/0!</v>
      </c>
      <c r="J10" s="9" t="str">
        <f>'機率層級-生命安全'!I58</f>
        <v>#DIV/0!</v>
      </c>
      <c r="K10" s="9" t="str">
        <f>'機率層級-生命安全'!J58</f>
        <v>偶發事件</v>
      </c>
    </row>
    <row r="11" ht="15.75" customHeight="1">
      <c r="A11" s="6" t="str">
        <f>'機率層級-生命安全'!A13</f>
        <v>Impact 10</v>
      </c>
      <c r="B11" s="7" t="str">
        <f>'機率層級-生命安全'!C13</f>
        <v>#N/A</v>
      </c>
      <c r="C11" s="11" t="str">
        <f>'機率層級-生命安全'!G13</f>
        <v>#DIV/0!</v>
      </c>
      <c r="D11" s="9" t="str">
        <f>'機率層級-生命安全'!I13</f>
        <v>#DIV/0!</v>
      </c>
      <c r="E11" s="9" t="str">
        <f>'機率層級-生命安全'!J13</f>
        <v>偶發事件</v>
      </c>
      <c r="F11" s="10"/>
      <c r="G11" s="6" t="str">
        <f>'機率層級-生命安全'!A59</f>
        <v>Impact 56</v>
      </c>
      <c r="H11" s="7" t="str">
        <f>'機率層級-生命安全'!C59</f>
        <v>#N/A</v>
      </c>
      <c r="I11" s="11" t="str">
        <f>'機率層級-生命安全'!G59</f>
        <v>#DIV/0!</v>
      </c>
      <c r="J11" s="9" t="str">
        <f>'機率層級-生命安全'!I59</f>
        <v>#DIV/0!</v>
      </c>
      <c r="K11" s="9" t="str">
        <f>'機率層級-生命安全'!J59</f>
        <v>偶發事件</v>
      </c>
    </row>
    <row r="12" ht="15.75" customHeight="1">
      <c r="A12" s="6" t="str">
        <f>'機率層級-生命安全'!A14</f>
        <v>Impact 11</v>
      </c>
      <c r="B12" s="7" t="str">
        <f>'機率層級-生命安全'!C14</f>
        <v>#N/A</v>
      </c>
      <c r="C12" s="11" t="str">
        <f>'機率層級-生命安全'!G14</f>
        <v>#DIV/0!</v>
      </c>
      <c r="D12" s="9" t="str">
        <f>'機率層級-生命安全'!I14</f>
        <v>#DIV/0!</v>
      </c>
      <c r="E12" s="9" t="str">
        <f>'機率層級-生命安全'!J14</f>
        <v>偶發事件</v>
      </c>
      <c r="F12" s="10"/>
      <c r="G12" s="6" t="str">
        <f>'機率層級-生命安全'!A60</f>
        <v>Impact 57</v>
      </c>
      <c r="H12" s="7" t="str">
        <f>'機率層級-生命安全'!C60</f>
        <v>#N/A</v>
      </c>
      <c r="I12" s="11" t="str">
        <f>'機率層級-生命安全'!G60</f>
        <v>#DIV/0!</v>
      </c>
      <c r="J12" s="9" t="str">
        <f>'機率層級-生命安全'!I60</f>
        <v>#DIV/0!</v>
      </c>
      <c r="K12" s="9" t="str">
        <f>'機率層級-生命安全'!J60</f>
        <v>偶發事件</v>
      </c>
    </row>
    <row r="13" ht="15.75" customHeight="1">
      <c r="A13" s="6" t="str">
        <f>'機率層級-生命安全'!A15</f>
        <v>Impact 12</v>
      </c>
      <c r="B13" s="7" t="str">
        <f>'機率層級-生命安全'!C15</f>
        <v>#N/A</v>
      </c>
      <c r="C13" s="11" t="str">
        <f>'機率層級-生命安全'!G15</f>
        <v>#DIV/0!</v>
      </c>
      <c r="D13" s="9" t="str">
        <f>'機率層級-生命安全'!I15</f>
        <v>#DIV/0!</v>
      </c>
      <c r="E13" s="9" t="str">
        <f>'機率層級-生命安全'!J15</f>
        <v>偶發事件</v>
      </c>
      <c r="F13" s="10"/>
      <c r="G13" s="6" t="str">
        <f>'機率層級-生命安全'!A61</f>
        <v>Impact 58</v>
      </c>
      <c r="H13" s="7" t="str">
        <f>'機率層級-生命安全'!C61</f>
        <v>#N/A</v>
      </c>
      <c r="I13" s="11" t="str">
        <f>'機率層級-生命安全'!G61</f>
        <v>#DIV/0!</v>
      </c>
      <c r="J13" s="9" t="str">
        <f>'機率層級-生命安全'!I61</f>
        <v>#DIV/0!</v>
      </c>
      <c r="K13" s="9" t="str">
        <f>'機率層級-生命安全'!J61</f>
        <v>偶發事件</v>
      </c>
    </row>
    <row r="14" ht="15.75" customHeight="1">
      <c r="A14" s="6" t="str">
        <f>'機率層級-生命安全'!A16</f>
        <v>Impact 13</v>
      </c>
      <c r="B14" s="7" t="str">
        <f>'機率層級-生命安全'!C16</f>
        <v>#N/A</v>
      </c>
      <c r="C14" s="11" t="str">
        <f>'機率層級-生命安全'!G16</f>
        <v>#DIV/0!</v>
      </c>
      <c r="D14" s="9" t="str">
        <f>'機率層級-生命安全'!I16</f>
        <v>#DIV/0!</v>
      </c>
      <c r="E14" s="9" t="str">
        <f>'機率層級-生命安全'!J16</f>
        <v>可能事件</v>
      </c>
      <c r="F14" s="10"/>
      <c r="G14" s="6" t="str">
        <f>'機率層級-生命安全'!A62</f>
        <v>Impact 59</v>
      </c>
      <c r="H14" s="7" t="str">
        <f>'機率層級-生命安全'!C62</f>
        <v>#N/A</v>
      </c>
      <c r="I14" s="11" t="str">
        <f>'機率層級-生命安全'!G62</f>
        <v>#DIV/0!</v>
      </c>
      <c r="J14" s="9" t="str">
        <f>'機率層級-生命安全'!I62</f>
        <v>#DIV/0!</v>
      </c>
      <c r="K14" s="9" t="str">
        <f>'機率層級-生命安全'!J62</f>
        <v>不可能的事件</v>
      </c>
    </row>
    <row r="15" ht="15.75" customHeight="1">
      <c r="A15" s="6" t="str">
        <f>'機率層級-生命安全'!A17</f>
        <v>Impact 14</v>
      </c>
      <c r="B15" s="7" t="str">
        <f>'機率層級-生命安全'!C17</f>
        <v>#N/A</v>
      </c>
      <c r="C15" s="11" t="str">
        <f>'機率層級-生命安全'!G17</f>
        <v>#DIV/0!</v>
      </c>
      <c r="D15" s="9" t="str">
        <f>'機率層級-生命安全'!I17</f>
        <v>#DIV/0!</v>
      </c>
      <c r="E15" s="9" t="str">
        <f>'機率層級-生命安全'!J17</f>
        <v>不可能的事件</v>
      </c>
      <c r="F15" s="10"/>
      <c r="G15" s="6" t="str">
        <f>'機率層級-生命安全'!A63</f>
        <v>Impact 60</v>
      </c>
      <c r="H15" s="7" t="str">
        <f>'機率層級-生命安全'!C63</f>
        <v>#N/A</v>
      </c>
      <c r="I15" s="11" t="str">
        <f>'機率層級-生命安全'!G63</f>
        <v>#DIV/0!</v>
      </c>
      <c r="J15" s="9" t="str">
        <f>'機率層級-生命安全'!I63</f>
        <v>#DIV/0!</v>
      </c>
      <c r="K15" s="9" t="str">
        <f>'機率層級-生命安全'!J63</f>
        <v>偶發事件</v>
      </c>
    </row>
    <row r="16" ht="15.75" customHeight="1">
      <c r="A16" s="6" t="str">
        <f>'機率層級-生命安全'!A18</f>
        <v>Impact 15</v>
      </c>
      <c r="B16" s="7" t="str">
        <f>'機率層級-生命安全'!C18</f>
        <v>#N/A</v>
      </c>
      <c r="C16" s="11" t="str">
        <f>'機率層級-生命安全'!G18</f>
        <v>#DIV/0!</v>
      </c>
      <c r="D16" s="9" t="str">
        <f>'機率層級-生命安全'!I18</f>
        <v>#DIV/0!</v>
      </c>
      <c r="E16" s="9" t="str">
        <f>'機率層級-生命安全'!J18</f>
        <v>偶發事件</v>
      </c>
      <c r="F16" s="10"/>
      <c r="G16" s="6" t="str">
        <f>'機率層級-生命安全'!A64</f>
        <v>Impact 61</v>
      </c>
      <c r="H16" s="7" t="str">
        <f>'機率層級-生命安全'!C64</f>
        <v>#N/A</v>
      </c>
      <c r="I16" s="11" t="str">
        <f>'機率層級-生命安全'!G64</f>
        <v>#DIV/0!</v>
      </c>
      <c r="J16" s="9" t="str">
        <f>'機率層級-生命安全'!I64</f>
        <v>#DIV/0!</v>
      </c>
      <c r="K16" s="9" t="str">
        <f>'機率層級-生命安全'!J64</f>
        <v>偶發事件</v>
      </c>
    </row>
    <row r="17" ht="15.75" customHeight="1">
      <c r="A17" s="6" t="str">
        <f>'機率層級-生命安全'!A19</f>
        <v>Impact 16</v>
      </c>
      <c r="B17" s="7" t="str">
        <f>'機率層級-生命安全'!C19</f>
        <v>#N/A</v>
      </c>
      <c r="C17" s="11" t="str">
        <f>'機率層級-生命安全'!G19</f>
        <v>#DIV/0!</v>
      </c>
      <c r="D17" s="9" t="str">
        <f>'機率層級-生命安全'!I19</f>
        <v>#DIV/0!</v>
      </c>
      <c r="E17" s="9" t="str">
        <f>'機率層級-生命安全'!J19</f>
        <v>偶發事件</v>
      </c>
      <c r="F17" s="10"/>
      <c r="G17" s="6" t="str">
        <f>'機率層級-生命安全'!A65</f>
        <v>Impact 62</v>
      </c>
      <c r="H17" s="7" t="str">
        <f>'機率層級-生命安全'!C65</f>
        <v>#N/A</v>
      </c>
      <c r="I17" s="11" t="str">
        <f>'機率層級-生命安全'!G65</f>
        <v>#DIV/0!</v>
      </c>
      <c r="J17" s="9" t="str">
        <f>'機率層級-生命安全'!I65</f>
        <v>#DIV/0!</v>
      </c>
      <c r="K17" s="9" t="str">
        <f>'機率層級-生命安全'!J65</f>
        <v>偶發事件</v>
      </c>
    </row>
    <row r="18" ht="15.75" customHeight="1">
      <c r="A18" s="6" t="str">
        <f>'機率層級-生命安全'!A20</f>
        <v>Impact 17</v>
      </c>
      <c r="B18" s="7" t="str">
        <f>'機率層級-生命安全'!C20</f>
        <v>#N/A</v>
      </c>
      <c r="C18" s="11" t="str">
        <f>'機率層級-生命安全'!G20</f>
        <v>#DIV/0!</v>
      </c>
      <c r="D18" s="9" t="str">
        <f>'機率層級-生命安全'!I20</f>
        <v>#DIV/0!</v>
      </c>
      <c r="E18" s="9" t="str">
        <f>'機率層級-生命安全'!J20</f>
        <v>偶發事件</v>
      </c>
      <c r="F18" s="10"/>
      <c r="G18" s="6" t="str">
        <f>'機率層級-生命安全'!A66</f>
        <v>Impact 63</v>
      </c>
      <c r="H18" s="7" t="str">
        <f>'機率層級-生命安全'!C66</f>
        <v>#N/A</v>
      </c>
      <c r="I18" s="11" t="str">
        <f>'機率層級-生命安全'!G66</f>
        <v>#DIV/0!</v>
      </c>
      <c r="J18" s="9" t="str">
        <f>'機率層級-生命安全'!I66</f>
        <v>#DIV/0!</v>
      </c>
      <c r="K18" s="9" t="str">
        <f>'機率層級-生命安全'!J66</f>
        <v>偶發事件</v>
      </c>
    </row>
    <row r="19" ht="15.75" customHeight="1">
      <c r="A19" s="6" t="str">
        <f>'機率層級-生命安全'!A21</f>
        <v>Impact 18</v>
      </c>
      <c r="B19" s="7" t="str">
        <f>'機率層級-生命安全'!C21</f>
        <v>#N/A</v>
      </c>
      <c r="C19" s="11" t="str">
        <f>'機率層級-生命安全'!G21</f>
        <v>#DIV/0!</v>
      </c>
      <c r="D19" s="9" t="str">
        <f>'機率層級-生命安全'!I21</f>
        <v>#DIV/0!</v>
      </c>
      <c r="E19" s="9" t="str">
        <f>'機率層級-生命安全'!J21</f>
        <v>偶發事件</v>
      </c>
      <c r="F19" s="10"/>
      <c r="G19" s="6" t="str">
        <f>'機率層級-生命安全'!A67</f>
        <v>Impact 64</v>
      </c>
      <c r="H19" s="7" t="str">
        <f>'機率層級-生命安全'!C67</f>
        <v>#N/A</v>
      </c>
      <c r="I19" s="11" t="str">
        <f>'機率層級-生命安全'!G67</f>
        <v>#DIV/0!</v>
      </c>
      <c r="J19" s="9" t="str">
        <f>'機率層級-生命安全'!I67</f>
        <v>#DIV/0!</v>
      </c>
      <c r="K19" s="9" t="str">
        <f>'機率層級-生命安全'!J67</f>
        <v>偶發事件</v>
      </c>
    </row>
    <row r="20" ht="15.75" customHeight="1">
      <c r="A20" s="6" t="str">
        <f>'機率層級-生命安全'!A22</f>
        <v>Impact 19</v>
      </c>
      <c r="B20" s="7" t="str">
        <f>'機率層級-生命安全'!C22</f>
        <v>#N/A</v>
      </c>
      <c r="C20" s="11" t="str">
        <f>'機率層級-生命安全'!G22</f>
        <v>#DIV/0!</v>
      </c>
      <c r="D20" s="9" t="str">
        <f>'機率層級-生命安全'!I22</f>
        <v>#DIV/0!</v>
      </c>
      <c r="E20" s="9" t="str">
        <f>'機率層級-生命安全'!J22</f>
        <v>偶發事件</v>
      </c>
      <c r="F20" s="10"/>
      <c r="G20" s="6" t="str">
        <f>'機率層級-生命安全'!A68</f>
        <v>Impact 65</v>
      </c>
      <c r="H20" s="7" t="str">
        <f>'機率層級-生命安全'!C68</f>
        <v>#N/A</v>
      </c>
      <c r="I20" s="11" t="str">
        <f>'機率層級-生命安全'!G68</f>
        <v>#DIV/0!</v>
      </c>
      <c r="J20" s="9" t="str">
        <f>'機率層級-生命安全'!I68</f>
        <v>#DIV/0!</v>
      </c>
      <c r="K20" s="9" t="str">
        <f>'機率層級-生命安全'!J68</f>
        <v>偶發事件</v>
      </c>
    </row>
    <row r="21" ht="15.75" customHeight="1">
      <c r="A21" s="6" t="str">
        <f>'機率層級-生命安全'!A23</f>
        <v>Impact 20</v>
      </c>
      <c r="B21" s="7" t="str">
        <f>'機率層級-生命安全'!C23</f>
        <v>#N/A</v>
      </c>
      <c r="C21" s="11" t="str">
        <f>'機率層級-生命安全'!G23</f>
        <v>#DIV/0!</v>
      </c>
      <c r="D21" s="9" t="str">
        <f>'機率層級-生命安全'!I23</f>
        <v>#DIV/0!</v>
      </c>
      <c r="E21" s="9" t="str">
        <f>'機率層級-生命安全'!J23</f>
        <v>偶發事件</v>
      </c>
      <c r="F21" s="10"/>
      <c r="G21" s="6" t="str">
        <f>'機率層級-生命安全'!A69</f>
        <v>Impact 66</v>
      </c>
      <c r="H21" s="7" t="str">
        <f>'機率層級-生命安全'!C69</f>
        <v>#N/A</v>
      </c>
      <c r="I21" s="11" t="str">
        <f>'機率層級-生命安全'!G69</f>
        <v>#DIV/0!</v>
      </c>
      <c r="J21" s="9" t="str">
        <f>'機率層級-生命安全'!I69</f>
        <v>#DIV/0!</v>
      </c>
      <c r="K21" s="9" t="str">
        <f>'機率層級-生命安全'!J69</f>
        <v>偶發事件</v>
      </c>
    </row>
    <row r="22" ht="15.75" customHeight="1">
      <c r="A22" s="6" t="str">
        <f>'機率層級-生命安全'!A24</f>
        <v>Impact 21</v>
      </c>
      <c r="B22" s="7" t="str">
        <f>'機率層級-生命安全'!C24</f>
        <v>#N/A</v>
      </c>
      <c r="C22" s="11" t="str">
        <f>'機率層級-生命安全'!G24</f>
        <v>#DIV/0!</v>
      </c>
      <c r="D22" s="9" t="str">
        <f>'機率層級-生命安全'!I24</f>
        <v>#DIV/0!</v>
      </c>
      <c r="E22" s="9" t="str">
        <f>'機率層級-生命安全'!J24</f>
        <v>偶發事件</v>
      </c>
      <c r="F22" s="10"/>
      <c r="G22" s="6" t="str">
        <f>'機率層級-生命安全'!A70</f>
        <v>Impact 67</v>
      </c>
      <c r="H22" s="7" t="str">
        <f>'機率層級-生命安全'!C70</f>
        <v>#N/A</v>
      </c>
      <c r="I22" s="11" t="str">
        <f>'機率層級-生命安全'!G70</f>
        <v>#DIV/0!</v>
      </c>
      <c r="J22" s="9" t="str">
        <f>'機率層級-生命安全'!I70</f>
        <v>#DIV/0!</v>
      </c>
      <c r="K22" s="9" t="str">
        <f>'機率層級-生命安全'!J70</f>
        <v>偶發事件</v>
      </c>
    </row>
    <row r="23" ht="15.75" customHeight="1">
      <c r="A23" s="6" t="str">
        <f>'機率層級-生命安全'!A25</f>
        <v>Impact 22</v>
      </c>
      <c r="B23" s="7" t="str">
        <f>'機率層級-生命安全'!C25</f>
        <v>#N/A</v>
      </c>
      <c r="C23" s="11" t="str">
        <f>'機率層級-生命安全'!G25</f>
        <v>#DIV/0!</v>
      </c>
      <c r="D23" s="9" t="str">
        <f>'機率層級-生命安全'!I25</f>
        <v>#DIV/0!</v>
      </c>
      <c r="E23" s="9" t="str">
        <f>'機率層級-生命安全'!J25</f>
        <v>偶發事件</v>
      </c>
      <c r="F23" s="10"/>
      <c r="G23" s="6" t="str">
        <f>'機率層級-生命安全'!A71</f>
        <v>Impact 68</v>
      </c>
      <c r="H23" s="7" t="str">
        <f>'機率層級-生命安全'!C71</f>
        <v>#N/A</v>
      </c>
      <c r="I23" s="11" t="str">
        <f>'機率層級-生命安全'!G71</f>
        <v>#DIV/0!</v>
      </c>
      <c r="J23" s="9" t="str">
        <f>'機率層級-生命安全'!I71</f>
        <v>#DIV/0!</v>
      </c>
      <c r="K23" s="9" t="str">
        <f>'機率層級-生命安全'!J71</f>
        <v>偶發事件</v>
      </c>
    </row>
    <row r="24" ht="15.75" customHeight="1">
      <c r="A24" s="6" t="str">
        <f>'機率層級-生命安全'!A26</f>
        <v>Impact 23</v>
      </c>
      <c r="B24" s="7" t="str">
        <f>'機率層級-生命安全'!C26</f>
        <v>#N/A</v>
      </c>
      <c r="C24" s="11" t="str">
        <f>'機率層級-生命安全'!G26</f>
        <v>#DIV/0!</v>
      </c>
      <c r="D24" s="9" t="str">
        <f>'機率層級-生命安全'!I26</f>
        <v>#DIV/0!</v>
      </c>
      <c r="E24" s="9" t="str">
        <f>'機率層級-生命安全'!J26</f>
        <v>偶發事件</v>
      </c>
      <c r="F24" s="10"/>
      <c r="G24" s="6" t="str">
        <f>'機率層級-生命安全'!A72</f>
        <v>Impact 69</v>
      </c>
      <c r="H24" s="7" t="str">
        <f>'機率層級-生命安全'!C72</f>
        <v>#N/A</v>
      </c>
      <c r="I24" s="11" t="str">
        <f>'機率層級-生命安全'!G72</f>
        <v>#DIV/0!</v>
      </c>
      <c r="J24" s="9" t="str">
        <f>'機率層級-生命安全'!I72</f>
        <v>#DIV/0!</v>
      </c>
      <c r="K24" s="9" t="str">
        <f>'機率層級-生命安全'!J72</f>
        <v>偶發事件</v>
      </c>
    </row>
    <row r="25" ht="15.75" customHeight="1">
      <c r="A25" s="6" t="str">
        <f>'機率層級-生命安全'!A27</f>
        <v>Impact 24</v>
      </c>
      <c r="B25" s="7" t="str">
        <f>'機率層級-生命安全'!C27</f>
        <v>#N/A</v>
      </c>
      <c r="C25" s="11" t="str">
        <f>'機率層級-生命安全'!G27</f>
        <v>#DIV/0!</v>
      </c>
      <c r="D25" s="9" t="str">
        <f>'機率層級-生命安全'!I27</f>
        <v>#DIV/0!</v>
      </c>
      <c r="E25" s="9" t="str">
        <f>'機率層級-生命安全'!J27</f>
        <v>可能事件</v>
      </c>
      <c r="F25" s="10"/>
      <c r="G25" s="6" t="str">
        <f>'機率層級-生命安全'!A73</f>
        <v>Impact 70</v>
      </c>
      <c r="H25" s="7" t="str">
        <f>'機率層級-生命安全'!C73</f>
        <v>#N/A</v>
      </c>
      <c r="I25" s="11" t="str">
        <f>'機率層級-生命安全'!G73</f>
        <v>#DIV/0!</v>
      </c>
      <c r="J25" s="9" t="str">
        <f>'機率層級-生命安全'!I73</f>
        <v>#DIV/0!</v>
      </c>
      <c r="K25" s="9" t="str">
        <f>'機率層級-生命安全'!J73</f>
        <v>可能事件</v>
      </c>
    </row>
    <row r="26" ht="15.75" customHeight="1">
      <c r="A26" s="6" t="str">
        <f>'機率層級-生命安全'!A28</f>
        <v>Impact 25</v>
      </c>
      <c r="B26" s="7" t="str">
        <f>'機率層級-生命安全'!C28</f>
        <v>#N/A</v>
      </c>
      <c r="C26" s="11" t="str">
        <f>'機率層級-生命安全'!G28</f>
        <v>#DIV/0!</v>
      </c>
      <c r="D26" s="9" t="str">
        <f>'機率層級-生命安全'!I28</f>
        <v>#DIV/0!</v>
      </c>
      <c r="E26" s="9" t="str">
        <f>'機率層級-生命安全'!J28</f>
        <v>不可能的事件</v>
      </c>
      <c r="F26" s="10"/>
      <c r="G26" s="6" t="str">
        <f>'機率層級-生命安全'!A74</f>
        <v>Impact 71</v>
      </c>
      <c r="H26" s="7" t="str">
        <f>'機率層級-生命安全'!C74</f>
        <v>#N/A</v>
      </c>
      <c r="I26" s="11" t="str">
        <f>'機率層級-生命安全'!G74</f>
        <v>#DIV/0!</v>
      </c>
      <c r="J26" s="9" t="str">
        <f>'機率層級-生命安全'!I74</f>
        <v>#DIV/0!</v>
      </c>
      <c r="K26" s="9" t="str">
        <f>'機率層級-生命安全'!J74</f>
        <v>可能事件</v>
      </c>
    </row>
    <row r="27" ht="15.75" customHeight="1">
      <c r="A27" s="6" t="str">
        <f>'機率層級-生命安全'!A29</f>
        <v>Impact 26</v>
      </c>
      <c r="B27" s="7" t="str">
        <f>'機率層級-生命安全'!C29</f>
        <v>#N/A</v>
      </c>
      <c r="C27" s="11" t="str">
        <f>'機率層級-生命安全'!G29</f>
        <v>#DIV/0!</v>
      </c>
      <c r="D27" s="9" t="str">
        <f>'機率層級-生命安全'!I29</f>
        <v>#DIV/0!</v>
      </c>
      <c r="E27" s="9" t="str">
        <f>'機率層級-生命安全'!J29</f>
        <v>偶發事件</v>
      </c>
      <c r="F27" s="10"/>
      <c r="G27" s="6" t="str">
        <f>'機率層級-生命安全'!A75</f>
        <v>Impact 72</v>
      </c>
      <c r="H27" s="7" t="str">
        <f>'機率層級-生命安全'!C75</f>
        <v>#N/A</v>
      </c>
      <c r="I27" s="11" t="str">
        <f>'機率層級-生命安全'!G75</f>
        <v>#DIV/0!</v>
      </c>
      <c r="J27" s="9" t="str">
        <f>'機率層級-生命安全'!I75</f>
        <v>#DIV/0!</v>
      </c>
      <c r="K27" s="9" t="str">
        <f>'機率層級-生命安全'!J75</f>
        <v>偶發事件</v>
      </c>
    </row>
    <row r="28" ht="15.75" customHeight="1">
      <c r="A28" s="6" t="str">
        <f>'機率層級-生命安全'!A30</f>
        <v>Impact 27</v>
      </c>
      <c r="B28" s="7" t="str">
        <f>'機率層級-生命安全'!C30</f>
        <v>#N/A</v>
      </c>
      <c r="C28" s="11" t="str">
        <f>'機率層級-生命安全'!G30</f>
        <v>#DIV/0!</v>
      </c>
      <c r="D28" s="9" t="str">
        <f>'機率層級-生命安全'!I30</f>
        <v>#DIV/0!</v>
      </c>
      <c r="E28" s="9" t="str">
        <f>'機率層級-生命安全'!J30</f>
        <v>偶發事件</v>
      </c>
      <c r="F28" s="10"/>
      <c r="G28" s="6" t="str">
        <f>'機率層級-生命安全'!A76</f>
        <v>Impact 73</v>
      </c>
      <c r="H28" s="7" t="str">
        <f>'機率層級-生命安全'!C76</f>
        <v>#N/A</v>
      </c>
      <c r="I28" s="11" t="str">
        <f>'機率層級-生命安全'!G76</f>
        <v>#DIV/0!</v>
      </c>
      <c r="J28" s="9" t="str">
        <f>'機率層級-生命安全'!I76</f>
        <v>#DIV/0!</v>
      </c>
      <c r="K28" s="9" t="str">
        <f>'機率層級-生命安全'!J76</f>
        <v>偶發事件</v>
      </c>
    </row>
    <row r="29" ht="15.75" customHeight="1">
      <c r="A29" s="6" t="str">
        <f>'機率層級-生命安全'!A31</f>
        <v>Impact 28</v>
      </c>
      <c r="B29" s="7" t="str">
        <f>'機率層級-生命安全'!C31</f>
        <v>#N/A</v>
      </c>
      <c r="C29" s="11" t="str">
        <f>'機率層級-生命安全'!G31</f>
        <v>#DIV/0!</v>
      </c>
      <c r="D29" s="9" t="str">
        <f>'機率層級-生命安全'!I31</f>
        <v>#DIV/0!</v>
      </c>
      <c r="E29" s="9" t="str">
        <f>'機率層級-生命安全'!J31</f>
        <v>偶發事件</v>
      </c>
      <c r="F29" s="10"/>
      <c r="G29" s="6" t="str">
        <f>'機率層級-生命安全'!A77</f>
        <v>Impact 74</v>
      </c>
      <c r="H29" s="7" t="str">
        <f>'機率層級-生命安全'!C77</f>
        <v>#N/A</v>
      </c>
      <c r="I29" s="11" t="str">
        <f>'機率層級-生命安全'!G77</f>
        <v>#DIV/0!</v>
      </c>
      <c r="J29" s="9" t="str">
        <f>'機率層級-生命安全'!I77</f>
        <v>#DIV/0!</v>
      </c>
      <c r="K29" s="9" t="str">
        <f>'機率層級-生命安全'!J77</f>
        <v>偶發事件</v>
      </c>
    </row>
    <row r="30" ht="15.75" customHeight="1">
      <c r="A30" s="6" t="str">
        <f>'機率層級-生命安全'!A32</f>
        <v>Impact 29</v>
      </c>
      <c r="B30" s="7" t="str">
        <f>'機率層級-生命安全'!C32</f>
        <v>#N/A</v>
      </c>
      <c r="C30" s="11" t="str">
        <f>'機率層級-生命安全'!G32</f>
        <v>#DIV/0!</v>
      </c>
      <c r="D30" s="9" t="str">
        <f>'機率層級-生命安全'!I32</f>
        <v>#DIV/0!</v>
      </c>
      <c r="E30" s="9" t="str">
        <f>'機率層級-生命安全'!J32</f>
        <v>偶發事件</v>
      </c>
      <c r="F30" s="10"/>
      <c r="G30" s="6" t="str">
        <f>'機率層級-生命安全'!A78</f>
        <v>Impact 75</v>
      </c>
      <c r="H30" s="7" t="str">
        <f>'機率層級-生命安全'!C78</f>
        <v>#N/A</v>
      </c>
      <c r="I30" s="11" t="str">
        <f>'機率層級-生命安全'!G78</f>
        <v>#DIV/0!</v>
      </c>
      <c r="J30" s="9" t="str">
        <f>'機率層級-生命安全'!I78</f>
        <v>#DIV/0!</v>
      </c>
      <c r="K30" s="9" t="str">
        <f>'機率層級-生命安全'!J78</f>
        <v>偶發事件</v>
      </c>
    </row>
    <row r="31" ht="15.75" customHeight="1">
      <c r="A31" s="6" t="str">
        <f>'機率層級-生命安全'!A33</f>
        <v>Impact 30</v>
      </c>
      <c r="B31" s="7" t="str">
        <f>'機率層級-生命安全'!C33</f>
        <v>#N/A</v>
      </c>
      <c r="C31" s="11" t="str">
        <f>'機率層級-生命安全'!G33</f>
        <v>#DIV/0!</v>
      </c>
      <c r="D31" s="9" t="str">
        <f>'機率層級-生命安全'!I33</f>
        <v>#DIV/0!</v>
      </c>
      <c r="E31" s="9" t="str">
        <f>'機率層級-生命安全'!J33</f>
        <v>偶發事件</v>
      </c>
      <c r="F31" s="10"/>
      <c r="G31" s="6" t="str">
        <f>'機率層級-生命安全'!A79</f>
        <v>Impact 76</v>
      </c>
      <c r="H31" s="7" t="str">
        <f>'機率層級-生命安全'!C79</f>
        <v>#N/A</v>
      </c>
      <c r="I31" s="11" t="str">
        <f>'機率層級-生命安全'!G79</f>
        <v>#DIV/0!</v>
      </c>
      <c r="J31" s="9" t="str">
        <f>'機率層級-生命安全'!I79</f>
        <v>#DIV/0!</v>
      </c>
      <c r="K31" s="9" t="str">
        <f>'機率層級-生命安全'!J79</f>
        <v>偶發事件</v>
      </c>
    </row>
    <row r="32" ht="15.75" customHeight="1">
      <c r="A32" s="6" t="str">
        <f>'機率層級-生命安全'!A34</f>
        <v>Impact 31</v>
      </c>
      <c r="B32" s="7" t="str">
        <f>'機率層級-生命安全'!C34</f>
        <v>#N/A</v>
      </c>
      <c r="C32" s="11" t="str">
        <f>'機率層級-生命安全'!G34</f>
        <v>#DIV/0!</v>
      </c>
      <c r="D32" s="9" t="str">
        <f>'機率層級-生命安全'!I34</f>
        <v>#DIV/0!</v>
      </c>
      <c r="E32" s="9" t="str">
        <f>'機率層級-生命安全'!J34</f>
        <v>偶發事件</v>
      </c>
      <c r="F32" s="10"/>
      <c r="G32" s="6" t="str">
        <f>'機率層級-生命安全'!A80</f>
        <v>Impact 77</v>
      </c>
      <c r="H32" s="7" t="str">
        <f>'機率層級-生命安全'!C80</f>
        <v>#N/A</v>
      </c>
      <c r="I32" s="11" t="str">
        <f>'機率層級-生命安全'!G80</f>
        <v>#DIV/0!</v>
      </c>
      <c r="J32" s="9" t="str">
        <f>'機率層級-生命安全'!I80</f>
        <v>#DIV/0!</v>
      </c>
      <c r="K32" s="9" t="str">
        <f>'機率層級-生命安全'!J80</f>
        <v>偶發事件</v>
      </c>
    </row>
    <row r="33" ht="15.75" customHeight="1">
      <c r="A33" s="6" t="str">
        <f>'機率層級-生命安全'!A35</f>
        <v>Impact 32</v>
      </c>
      <c r="B33" s="7" t="str">
        <f>'機率層級-生命安全'!C35</f>
        <v>#N/A</v>
      </c>
      <c r="C33" s="11" t="str">
        <f>'機率層級-生命安全'!G35</f>
        <v>#DIV/0!</v>
      </c>
      <c r="D33" s="9" t="str">
        <f>'機率層級-生命安全'!I35</f>
        <v>#DIV/0!</v>
      </c>
      <c r="E33" s="9" t="str">
        <f>'機率層級-生命安全'!J35</f>
        <v>偶發事件</v>
      </c>
      <c r="F33" s="10"/>
      <c r="G33" s="6" t="str">
        <f>'機率層級-生命安全'!A81</f>
        <v>Impact 78</v>
      </c>
      <c r="H33" s="7" t="str">
        <f>'機率層級-生命安全'!C81</f>
        <v>#N/A</v>
      </c>
      <c r="I33" s="11" t="str">
        <f>'機率層級-生命安全'!G81</f>
        <v>#DIV/0!</v>
      </c>
      <c r="J33" s="9" t="str">
        <f>'機率層級-生命安全'!I81</f>
        <v>#DIV/0!</v>
      </c>
      <c r="K33" s="9" t="str">
        <f>'機率層級-生命安全'!J81</f>
        <v>偶發事件</v>
      </c>
    </row>
    <row r="34" ht="15.75" customHeight="1">
      <c r="A34" s="6" t="str">
        <f>'機率層級-生命安全'!A36</f>
        <v>Impact 33</v>
      </c>
      <c r="B34" s="7" t="str">
        <f>'機率層級-生命安全'!C36</f>
        <v>#N/A</v>
      </c>
      <c r="C34" s="11" t="str">
        <f>'機率層級-生命安全'!G36</f>
        <v>#DIV/0!</v>
      </c>
      <c r="D34" s="9" t="str">
        <f>'機率層級-生命安全'!I36</f>
        <v>#DIV/0!</v>
      </c>
      <c r="E34" s="9" t="str">
        <f>'機率層級-生命安全'!J36</f>
        <v>偶發事件</v>
      </c>
      <c r="F34" s="10"/>
      <c r="G34" s="6" t="str">
        <f>'機率層級-生命安全'!A82</f>
        <v>Impact 79</v>
      </c>
      <c r="H34" s="7" t="str">
        <f>'機率層級-生命安全'!C82</f>
        <v>#N/A</v>
      </c>
      <c r="I34" s="11" t="str">
        <f>'機率層級-生命安全'!G82</f>
        <v>#DIV/0!</v>
      </c>
      <c r="J34" s="9" t="str">
        <f>'機率層級-生命安全'!I82</f>
        <v>#DIV/0!</v>
      </c>
      <c r="K34" s="9" t="str">
        <f>'機率層級-生命安全'!J82</f>
        <v>偶發事件</v>
      </c>
    </row>
    <row r="35" ht="15.75" customHeight="1">
      <c r="A35" s="6" t="str">
        <f>'機率層級-生命安全'!A37</f>
        <v>Impact 34</v>
      </c>
      <c r="B35" s="7" t="str">
        <f>'機率層級-生命安全'!C37</f>
        <v>#N/A</v>
      </c>
      <c r="C35" s="11" t="str">
        <f>'機率層級-生命安全'!G37</f>
        <v>#DIV/0!</v>
      </c>
      <c r="D35" s="9" t="str">
        <f>'機率層級-生命安全'!I37</f>
        <v>#DIV/0!</v>
      </c>
      <c r="E35" s="9" t="str">
        <f>'機率層級-生命安全'!J37</f>
        <v>偶發事件</v>
      </c>
      <c r="F35" s="10"/>
      <c r="G35" s="6" t="str">
        <f>'機率層級-生命安全'!A83</f>
        <v>Impact 80</v>
      </c>
      <c r="H35" s="7" t="str">
        <f>'機率層級-生命安全'!C83</f>
        <v>#N/A</v>
      </c>
      <c r="I35" s="11" t="str">
        <f>'機率層級-生命安全'!G83</f>
        <v>#DIV/0!</v>
      </c>
      <c r="J35" s="9" t="str">
        <f>'機率層級-生命安全'!I83</f>
        <v>#DIV/0!</v>
      </c>
      <c r="K35" s="9" t="str">
        <f>'機率層級-生命安全'!J83</f>
        <v>偶發事件</v>
      </c>
    </row>
    <row r="36" ht="15.75" customHeight="1">
      <c r="A36" s="6" t="str">
        <f>'機率層級-生命安全'!A38</f>
        <v>Impact 35</v>
      </c>
      <c r="B36" s="7" t="str">
        <f>'機率層級-生命安全'!C38</f>
        <v>#N/A</v>
      </c>
      <c r="C36" s="11" t="str">
        <f>'機率層級-生命安全'!G38</f>
        <v>#DIV/0!</v>
      </c>
      <c r="D36" s="9" t="str">
        <f>'機率層級-生命安全'!I38</f>
        <v>#DIV/0!</v>
      </c>
      <c r="E36" s="9" t="str">
        <f>'機率層級-生命安全'!J38</f>
        <v>偶發事件</v>
      </c>
      <c r="F36" s="10"/>
      <c r="G36" s="6" t="str">
        <f>'機率層級-生命安全'!A84</f>
        <v>Impact 81</v>
      </c>
      <c r="H36" s="7" t="str">
        <f>'機率層級-生命安全'!C84</f>
        <v>#N/A</v>
      </c>
      <c r="I36" s="11" t="str">
        <f>'機率層級-生命安全'!G84</f>
        <v>#DIV/0!</v>
      </c>
      <c r="J36" s="9" t="str">
        <f>'機率層級-生命安全'!I84</f>
        <v>#DIV/0!</v>
      </c>
      <c r="K36" s="9" t="str">
        <f>'機率層級-生命安全'!J84</f>
        <v>偶發事件</v>
      </c>
    </row>
    <row r="37" ht="15.75" customHeight="1">
      <c r="A37" s="6" t="str">
        <f>'機率層級-生命安全'!A39</f>
        <v>Impact 36</v>
      </c>
      <c r="B37" s="7" t="str">
        <f>'機率層級-生命安全'!C39</f>
        <v>#N/A</v>
      </c>
      <c r="C37" s="11" t="str">
        <f>'機率層級-生命安全'!G39</f>
        <v>#DIV/0!</v>
      </c>
      <c r="D37" s="9" t="str">
        <f>'機率層級-生命安全'!I39</f>
        <v>#DIV/0!</v>
      </c>
      <c r="E37" s="9" t="str">
        <f>'機率層級-生命安全'!J39</f>
        <v>可能事件</v>
      </c>
      <c r="F37" s="10"/>
      <c r="G37" s="6" t="str">
        <f>'機率層級-生命安全'!A85</f>
        <v>Impact 82</v>
      </c>
      <c r="H37" s="7" t="str">
        <f>'機率層級-生命安全'!C85</f>
        <v>#N/A</v>
      </c>
      <c r="I37" s="11" t="str">
        <f>'機率層級-生命安全'!G85</f>
        <v>#DIV/0!</v>
      </c>
      <c r="J37" s="9" t="str">
        <f>'機率層級-生命安全'!I85</f>
        <v>#DIV/0!</v>
      </c>
      <c r="K37" s="9" t="str">
        <f>'機率層級-生命安全'!J85</f>
        <v>可能事件</v>
      </c>
    </row>
    <row r="38" ht="15.75" customHeight="1">
      <c r="A38" s="6" t="str">
        <f>'機率層級-生命安全'!A40</f>
        <v>Impact 37</v>
      </c>
      <c r="B38" s="7" t="str">
        <f>'機率層級-生命安全'!C40</f>
        <v>#N/A</v>
      </c>
      <c r="C38" s="11" t="str">
        <f>'機率層級-生命安全'!G40</f>
        <v>#DIV/0!</v>
      </c>
      <c r="D38" s="9" t="str">
        <f>'機率層級-生命安全'!I40</f>
        <v>#DIV/0!</v>
      </c>
      <c r="E38" s="9" t="str">
        <f>'機率層級-生命安全'!J40</f>
        <v>可能事件</v>
      </c>
      <c r="F38" s="10"/>
      <c r="G38" s="6" t="str">
        <f>'機率層級-生命安全'!A86</f>
        <v>Impact 83</v>
      </c>
      <c r="H38" s="7" t="str">
        <f>'機率層級-生命安全'!C86</f>
        <v>#N/A</v>
      </c>
      <c r="I38" s="11" t="str">
        <f>'機率層級-生命安全'!G86</f>
        <v>#DIV/0!</v>
      </c>
      <c r="J38" s="9" t="str">
        <f>'機率層級-生命安全'!I86</f>
        <v>#DIV/0!</v>
      </c>
      <c r="K38" s="9" t="str">
        <f>'機率層級-生命安全'!J86</f>
        <v>可能事件</v>
      </c>
    </row>
    <row r="39" ht="15.75" customHeight="1">
      <c r="A39" s="6" t="str">
        <f>'機率層級-生命安全'!A41</f>
        <v>Impact 38</v>
      </c>
      <c r="B39" s="7" t="str">
        <f>'機率層級-生命安全'!C41</f>
        <v>#N/A</v>
      </c>
      <c r="C39" s="11" t="str">
        <f>'機率層級-生命安全'!G41</f>
        <v>#DIV/0!</v>
      </c>
      <c r="D39" s="9" t="str">
        <f>'機率層級-生命安全'!I41</f>
        <v>#DIV/0!</v>
      </c>
      <c r="E39" s="9" t="str">
        <f>'機率層級-生命安全'!J41</f>
        <v>偶發事件</v>
      </c>
      <c r="F39" s="10"/>
      <c r="G39" s="6" t="str">
        <f>'機率層級-生命安全'!A87</f>
        <v>Impact 84</v>
      </c>
      <c r="H39" s="7" t="str">
        <f>'機率層級-生命安全'!C87</f>
        <v>#N/A</v>
      </c>
      <c r="I39" s="11" t="str">
        <f>'機率層級-生命安全'!G87</f>
        <v>#DIV/0!</v>
      </c>
      <c r="J39" s="9" t="str">
        <f>'機率層級-生命安全'!I87</f>
        <v>#DIV/0!</v>
      </c>
      <c r="K39" s="9" t="str">
        <f>'機率層級-生命安全'!J87</f>
        <v>不可能的事件</v>
      </c>
    </row>
    <row r="40" ht="15.75" customHeight="1">
      <c r="A40" s="6" t="str">
        <f>'機率層級-生命安全'!A42</f>
        <v>Impact 39</v>
      </c>
      <c r="B40" s="7" t="str">
        <f>'機率層級-生命安全'!C42</f>
        <v>#N/A</v>
      </c>
      <c r="C40" s="11" t="str">
        <f>'機率層級-生命安全'!G42</f>
        <v>#DIV/0!</v>
      </c>
      <c r="D40" s="9" t="str">
        <f>'機率層級-生命安全'!I42</f>
        <v>#DIV/0!</v>
      </c>
      <c r="E40" s="9" t="str">
        <f>'機率層級-生命安全'!J42</f>
        <v>偶發事件</v>
      </c>
      <c r="F40" s="10"/>
      <c r="G40" s="6" t="str">
        <f>'機率層級-生命安全'!A88</f>
        <v>Impact 85</v>
      </c>
      <c r="H40" s="7" t="str">
        <f>'機率層級-生命安全'!C88</f>
        <v>#N/A</v>
      </c>
      <c r="I40" s="11" t="str">
        <f>'機率層級-生命安全'!G88</f>
        <v>#DIV/0!</v>
      </c>
      <c r="J40" s="9" t="str">
        <f>'機率層級-生命安全'!I88</f>
        <v>#DIV/0!</v>
      </c>
      <c r="K40" s="9" t="str">
        <f>'機率層級-生命安全'!J88</f>
        <v>偶發事件</v>
      </c>
    </row>
    <row r="41" ht="15.75" customHeight="1">
      <c r="A41" s="6" t="str">
        <f>'機率層級-生命安全'!A43</f>
        <v>Impact 40</v>
      </c>
      <c r="B41" s="7" t="str">
        <f>'機率層級-生命安全'!C43</f>
        <v>#N/A</v>
      </c>
      <c r="C41" s="11" t="str">
        <f>'機率層級-生命安全'!G43</f>
        <v>#DIV/0!</v>
      </c>
      <c r="D41" s="9" t="str">
        <f>'機率層級-生命安全'!I43</f>
        <v>#DIV/0!</v>
      </c>
      <c r="E41" s="9" t="str">
        <f>'機率層級-生命安全'!J43</f>
        <v>偶發事件</v>
      </c>
      <c r="F41" s="10"/>
      <c r="G41" s="6" t="str">
        <f>'機率層級-生命安全'!A89</f>
        <v>Impact 86</v>
      </c>
      <c r="H41" s="7" t="str">
        <f>'機率層級-生命安全'!C89</f>
        <v>#N/A</v>
      </c>
      <c r="I41" s="11" t="str">
        <f>'機率層級-生命安全'!G89</f>
        <v>#DIV/0!</v>
      </c>
      <c r="J41" s="9" t="str">
        <f>'機率層級-生命安全'!I89</f>
        <v>#DIV/0!</v>
      </c>
      <c r="K41" s="9" t="str">
        <f>'機率層級-生命安全'!J89</f>
        <v>偶發事件</v>
      </c>
    </row>
    <row r="42" ht="15.75" customHeight="1">
      <c r="A42" s="6" t="str">
        <f>'機率層級-生命安全'!A44</f>
        <v>Impact 41</v>
      </c>
      <c r="B42" s="7" t="str">
        <f>'機率層級-生命安全'!C44</f>
        <v>#N/A</v>
      </c>
      <c r="C42" s="11" t="str">
        <f>'機率層級-生命安全'!G44</f>
        <v>#DIV/0!</v>
      </c>
      <c r="D42" s="9" t="str">
        <f>'機率層級-生命安全'!I44</f>
        <v>#DIV/0!</v>
      </c>
      <c r="E42" s="9" t="str">
        <f>'機率層級-生命安全'!J44</f>
        <v>偶發事件</v>
      </c>
      <c r="F42" s="10"/>
      <c r="G42" s="6" t="str">
        <f>'機率層級-生命安全'!A90</f>
        <v>Impact 87</v>
      </c>
      <c r="H42" s="7" t="str">
        <f>'機率層級-生命安全'!C90</f>
        <v>#N/A</v>
      </c>
      <c r="I42" s="11" t="str">
        <f>'機率層級-生命安全'!G90</f>
        <v>#DIV/0!</v>
      </c>
      <c r="J42" s="9" t="str">
        <f>'機率層級-生命安全'!I90</f>
        <v>#DIV/0!</v>
      </c>
      <c r="K42" s="9" t="str">
        <f>'機率層級-生命安全'!J90</f>
        <v>偶發事件</v>
      </c>
    </row>
    <row r="43" ht="15.75" customHeight="1">
      <c r="A43" s="6" t="str">
        <f>'機率層級-生命安全'!A45</f>
        <v>Impact 42</v>
      </c>
      <c r="B43" s="7" t="str">
        <f>'機率層級-生命安全'!C45</f>
        <v>#N/A</v>
      </c>
      <c r="C43" s="11" t="str">
        <f>'機率層級-生命安全'!G45</f>
        <v>#DIV/0!</v>
      </c>
      <c r="D43" s="9" t="str">
        <f>'機率層級-生命安全'!I45</f>
        <v>#DIV/0!</v>
      </c>
      <c r="E43" s="9" t="str">
        <f>'機率層級-生命安全'!J45</f>
        <v>偶發事件</v>
      </c>
      <c r="F43" s="10"/>
      <c r="G43" s="6" t="str">
        <f>'機率層級-生命安全'!A91</f>
        <v>Impact 88</v>
      </c>
      <c r="H43" s="7" t="str">
        <f>'機率層級-生命安全'!C91</f>
        <v>#N/A</v>
      </c>
      <c r="I43" s="11" t="str">
        <f>'機率層級-生命安全'!G91</f>
        <v>#DIV/0!</v>
      </c>
      <c r="J43" s="9" t="str">
        <f>'機率層級-生命安全'!I91</f>
        <v>#DIV/0!</v>
      </c>
      <c r="K43" s="9" t="str">
        <f>'機率層級-生命安全'!J91</f>
        <v>偶發事件</v>
      </c>
    </row>
    <row r="44" ht="15.75" customHeight="1">
      <c r="A44" s="6" t="str">
        <f>'機率層級-生命安全'!A46</f>
        <v>Impact 43</v>
      </c>
      <c r="B44" s="7" t="str">
        <f>'機率層級-生命安全'!C46</f>
        <v>#N/A</v>
      </c>
      <c r="C44" s="11" t="str">
        <f>'機率層級-生命安全'!G46</f>
        <v>#DIV/0!</v>
      </c>
      <c r="D44" s="9" t="str">
        <f>'機率層級-生命安全'!I46</f>
        <v>#DIV/0!</v>
      </c>
      <c r="E44" s="9" t="str">
        <f>'機率層級-生命安全'!J46</f>
        <v>偶發事件</v>
      </c>
      <c r="F44" s="10"/>
      <c r="G44" s="6" t="str">
        <f>'機率層級-生命安全'!A92</f>
        <v>Impact 89</v>
      </c>
      <c r="H44" s="7" t="str">
        <f>'機率層級-生命安全'!C92</f>
        <v>#N/A</v>
      </c>
      <c r="I44" s="11" t="str">
        <f>'機率層級-生命安全'!G92</f>
        <v>#DIV/0!</v>
      </c>
      <c r="J44" s="9" t="str">
        <f>'機率層級-生命安全'!I92</f>
        <v>#DIV/0!</v>
      </c>
      <c r="K44" s="9" t="str">
        <f>'機率層級-生命安全'!J92</f>
        <v>偶發事件</v>
      </c>
    </row>
    <row r="45" ht="15.75" customHeight="1">
      <c r="A45" s="6" t="str">
        <f>'機率層級-生命安全'!A47</f>
        <v>Impact 44</v>
      </c>
      <c r="B45" s="7" t="str">
        <f>'機率層級-生命安全'!C47</f>
        <v>#N/A</v>
      </c>
      <c r="C45" s="11" t="str">
        <f>'機率層級-生命安全'!G47</f>
        <v>#DIV/0!</v>
      </c>
      <c r="D45" s="9" t="str">
        <f>'機率層級-生命安全'!I47</f>
        <v>#DIV/0!</v>
      </c>
      <c r="E45" s="9" t="str">
        <f>'機率層級-生命安全'!J47</f>
        <v>偶發事件</v>
      </c>
      <c r="F45" s="10"/>
      <c r="G45" s="6" t="str">
        <f>'機率層級-生命安全'!A93</f>
        <v>Impact 90</v>
      </c>
      <c r="H45" s="7" t="str">
        <f>'機率層級-生命安全'!C93</f>
        <v>#N/A</v>
      </c>
      <c r="I45" s="11" t="str">
        <f>'機率層級-生命安全'!G93</f>
        <v>#DIV/0!</v>
      </c>
      <c r="J45" s="9" t="str">
        <f>'機率層級-生命安全'!I93</f>
        <v>#DIV/0!</v>
      </c>
      <c r="K45" s="9" t="str">
        <f>'機率層級-生命安全'!J93</f>
        <v>偶發事件</v>
      </c>
    </row>
    <row r="46" ht="15.75" customHeight="1">
      <c r="A46" s="6" t="str">
        <f>'機率層級-生命安全'!A48</f>
        <v>Impact 45</v>
      </c>
      <c r="B46" s="7" t="str">
        <f>'機率層級-生命安全'!C48</f>
        <v>#N/A</v>
      </c>
      <c r="C46" s="11" t="str">
        <f>'機率層級-生命安全'!G48</f>
        <v>#DIV/0!</v>
      </c>
      <c r="D46" s="9" t="str">
        <f>'機率層級-生命安全'!I48</f>
        <v>#DIV/0!</v>
      </c>
      <c r="E46" s="9" t="str">
        <f>'機率層級-生命安全'!J48</f>
        <v>偶發事件</v>
      </c>
      <c r="F46" s="10"/>
      <c r="G46" s="6" t="str">
        <f>'機率層級-生命安全'!A94</f>
        <v>Impact 91</v>
      </c>
      <c r="H46" s="7" t="str">
        <f>'機率層級-生命安全'!C94</f>
        <v>#N/A</v>
      </c>
      <c r="I46" s="11" t="str">
        <f>'機率層級-生命安全'!G94</f>
        <v>#DIV/0!</v>
      </c>
      <c r="J46" s="9" t="str">
        <f>'機率層級-生命安全'!I94</f>
        <v>#DIV/0!</v>
      </c>
      <c r="K46" s="9" t="str">
        <f>'機率層級-生命安全'!J94</f>
        <v>偶發事件</v>
      </c>
    </row>
    <row r="47" ht="15.75" customHeight="1">
      <c r="A47" s="6" t="str">
        <f>'機率層級-生命安全'!A49</f>
        <v>Impact 46</v>
      </c>
      <c r="B47" s="7" t="str">
        <f>'機率層級-生命安全'!C49</f>
        <v>#N/A</v>
      </c>
      <c r="C47" s="11" t="str">
        <f>'機率層級-生命安全'!G49</f>
        <v>#DIV/0!</v>
      </c>
      <c r="D47" s="9" t="str">
        <f>'機率層級-生命安全'!I49</f>
        <v>#DIV/0!</v>
      </c>
      <c r="E47" s="9" t="str">
        <f>'機率層級-生命安全'!J49</f>
        <v>偶發事件</v>
      </c>
      <c r="F47" s="12"/>
      <c r="G47" s="6" t="str">
        <f>'機率層級-生命安全'!A95</f>
        <v>Impact 92</v>
      </c>
      <c r="H47" s="7" t="str">
        <f>'機率層級-生命安全'!C95</f>
        <v>#N/A</v>
      </c>
      <c r="I47" s="11" t="str">
        <f>'機率層級-生命安全'!G95</f>
        <v>#DIV/0!</v>
      </c>
      <c r="J47" s="9" t="str">
        <f>'機率層級-生命安全'!I95</f>
        <v>#DIV/0!</v>
      </c>
      <c r="K47" s="9" t="str">
        <f>'機率層級-生命安全'!J95</f>
        <v>偶發事件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1:F4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4.75"/>
    <col customWidth="1" min="2" max="12" width="13.75"/>
    <col customWidth="1" min="13" max="26" width="14.75"/>
  </cols>
  <sheetData>
    <row r="1" ht="33.75" customHeight="1">
      <c r="A1" s="13" t="s">
        <v>5</v>
      </c>
      <c r="B1" s="14"/>
      <c r="C1" s="14"/>
      <c r="D1" s="14"/>
      <c r="E1" s="14"/>
      <c r="F1" s="14"/>
      <c r="G1" s="14"/>
      <c r="H1" s="14"/>
      <c r="I1" s="15"/>
      <c r="J1" s="16" t="s">
        <v>6</v>
      </c>
      <c r="K1" s="17"/>
      <c r="L1" s="18"/>
    </row>
    <row r="2" ht="33.75" customHeight="1">
      <c r="A2" s="19" t="s">
        <v>7</v>
      </c>
      <c r="B2" s="13" t="s">
        <v>8</v>
      </c>
      <c r="C2" s="14"/>
      <c r="D2" s="14"/>
      <c r="E2" s="15"/>
      <c r="F2" s="13" t="s">
        <v>9</v>
      </c>
      <c r="G2" s="14"/>
      <c r="H2" s="14"/>
      <c r="I2" s="15"/>
      <c r="J2" s="20"/>
      <c r="K2" s="21"/>
      <c r="L2" s="22"/>
    </row>
    <row r="3" ht="42.0" customHeight="1">
      <c r="A3" s="23"/>
      <c r="B3" s="1" t="s">
        <v>1</v>
      </c>
      <c r="C3" s="1" t="s">
        <v>10</v>
      </c>
      <c r="D3" s="24" t="s">
        <v>11</v>
      </c>
      <c r="E3" s="24" t="s">
        <v>12</v>
      </c>
      <c r="F3" s="1" t="s">
        <v>1</v>
      </c>
      <c r="G3" s="1" t="s">
        <v>10</v>
      </c>
      <c r="H3" s="25" t="s">
        <v>13</v>
      </c>
      <c r="I3" s="25" t="s">
        <v>14</v>
      </c>
      <c r="J3" s="1" t="s">
        <v>15</v>
      </c>
      <c r="K3" s="1" t="s">
        <v>16</v>
      </c>
      <c r="L3" s="1" t="s">
        <v>16</v>
      </c>
    </row>
    <row r="4" ht="33.75" customHeight="1">
      <c r="A4" s="26" t="s">
        <v>17</v>
      </c>
      <c r="B4" s="7" t="str">
        <f>VLOOKUP(A4,'IN-影響程度'!B:L,3,FALSE)</f>
        <v>#N/A</v>
      </c>
      <c r="C4" s="7" t="str">
        <f>VLOOKUP(A4,'IN-影響程度'!B:L,4,FALSE)</f>
        <v>#N/A</v>
      </c>
      <c r="D4" s="7" t="str">
        <f>VLOOKUP(A4,'IN-影響程度'!B:L,5,FALSE)</f>
        <v>#N/A</v>
      </c>
      <c r="E4" s="7" t="str">
        <f>VLOOKUP(A4,'IN-影響程度'!B:L,6,FALSE)</f>
        <v>#N/A</v>
      </c>
      <c r="F4" s="9" t="str">
        <f>VLOOKUP(A4,'IN-影響程度'!B:L,8,FALSE)</f>
        <v>#N/A</v>
      </c>
      <c r="G4" s="9" t="str">
        <f>VLOOKUP(A4,'IN-影響程度'!B:L,9,FALSE)</f>
        <v>#N/A</v>
      </c>
      <c r="H4" s="27" t="str">
        <f>VLOOKUP(A4,'IN-影響程度'!B:L,10,FALSE)</f>
        <v>#N/A</v>
      </c>
      <c r="I4" s="27" t="str">
        <f>VLOOKUP(A4,'IN-影響程度'!B:L,11,FALSE)</f>
        <v>#N/A</v>
      </c>
      <c r="J4" s="28" t="str">
        <f>SUMIF('機率層級-經濟損失'!B:B,F4,'機率層級-經濟損失'!F:F)</f>
        <v>#DIV/0!</v>
      </c>
      <c r="K4" s="29" t="str">
        <f t="shared" ref="K4:L4" si="1">J4</f>
        <v>#DIV/0!</v>
      </c>
      <c r="L4" s="30" t="str">
        <f t="shared" si="1"/>
        <v>#DIV/0!</v>
      </c>
    </row>
    <row r="5" ht="33.75" customHeight="1">
      <c r="A5" s="26" t="s">
        <v>18</v>
      </c>
      <c r="B5" s="7" t="str">
        <f>VLOOKUP(A5,'IN-影響程度'!B:L,3,FALSE)</f>
        <v>#N/A</v>
      </c>
      <c r="C5" s="7" t="str">
        <f>VLOOKUP(A5,'IN-影響程度'!B:L,4,FALSE)</f>
        <v>#N/A</v>
      </c>
      <c r="D5" s="7" t="str">
        <f>VLOOKUP(A5,'IN-影響程度'!B:L,5,FALSE)</f>
        <v>#N/A</v>
      </c>
      <c r="E5" s="7" t="str">
        <f>VLOOKUP(A5,'IN-影響程度'!B:L,6,FALSE)</f>
        <v>#N/A</v>
      </c>
      <c r="F5" s="9" t="str">
        <f>VLOOKUP(A5,'IN-影響程度'!B:L,8,FALSE)</f>
        <v>#N/A</v>
      </c>
      <c r="G5" s="9" t="str">
        <f>VLOOKUP(A5,'IN-影響程度'!B:L,9,FALSE)</f>
        <v>#N/A</v>
      </c>
      <c r="H5" s="27" t="str">
        <f>VLOOKUP(A5,'IN-影響程度'!B:L,10,FALSE)</f>
        <v>#N/A</v>
      </c>
      <c r="I5" s="27" t="str">
        <f>VLOOKUP(A5,'IN-影響程度'!B:L,11,FALSE)</f>
        <v>#N/A</v>
      </c>
      <c r="J5" s="28" t="str">
        <f>SUMIF('機率層級-經濟損失'!B:B,F5,'機率層級-經濟損失'!F:F)</f>
        <v>#DIV/0!</v>
      </c>
      <c r="K5" s="29" t="str">
        <f t="shared" ref="K5:L5" si="2">J5</f>
        <v>#DIV/0!</v>
      </c>
      <c r="L5" s="30" t="str">
        <f t="shared" si="2"/>
        <v>#DIV/0!</v>
      </c>
    </row>
    <row r="6" ht="33.75" customHeight="1">
      <c r="A6" s="26" t="s">
        <v>19</v>
      </c>
      <c r="B6" s="7" t="str">
        <f>VLOOKUP(A6,'IN-影響程度'!B:L,3,FALSE)</f>
        <v>#N/A</v>
      </c>
      <c r="C6" s="7" t="str">
        <f>VLOOKUP(A6,'IN-影響程度'!B:L,4,FALSE)</f>
        <v>#N/A</v>
      </c>
      <c r="D6" s="7" t="str">
        <f>VLOOKUP(A6,'IN-影響程度'!B:L,5,FALSE)</f>
        <v>#N/A</v>
      </c>
      <c r="E6" s="7" t="str">
        <f>VLOOKUP(A6,'IN-影響程度'!B:L,6,FALSE)</f>
        <v>#N/A</v>
      </c>
      <c r="F6" s="9" t="str">
        <f>VLOOKUP(A6,'IN-影響程度'!B:L,8,FALSE)</f>
        <v>#N/A</v>
      </c>
      <c r="G6" s="9" t="str">
        <f>VLOOKUP(A6,'IN-影響程度'!B:L,9,FALSE)</f>
        <v>#N/A</v>
      </c>
      <c r="H6" s="27" t="str">
        <f>VLOOKUP(A6,'IN-影響程度'!B:L,10,FALSE)</f>
        <v>#N/A</v>
      </c>
      <c r="I6" s="27" t="str">
        <f>VLOOKUP(A6,'IN-影響程度'!B:L,11,FALSE)</f>
        <v>#N/A</v>
      </c>
      <c r="J6" s="28" t="str">
        <f>SUMIF('機率層級-經濟損失'!B:B,F6,'機率層級-經濟損失'!F:F)</f>
        <v>#DIV/0!</v>
      </c>
      <c r="K6" s="29" t="str">
        <f t="shared" ref="K6:L6" si="3">J6</f>
        <v>#DIV/0!</v>
      </c>
      <c r="L6" s="30" t="str">
        <f t="shared" si="3"/>
        <v>#DIV/0!</v>
      </c>
    </row>
    <row r="7" ht="33.75" customHeight="1">
      <c r="A7" s="26" t="s">
        <v>20</v>
      </c>
      <c r="B7" s="7" t="str">
        <f>VLOOKUP(A7,'IN-影響程度'!B:L,3,FALSE)</f>
        <v>#N/A</v>
      </c>
      <c r="C7" s="7" t="str">
        <f>VLOOKUP(A7,'IN-影響程度'!B:L,4,FALSE)</f>
        <v>#N/A</v>
      </c>
      <c r="D7" s="7" t="str">
        <f>VLOOKUP(A7,'IN-影響程度'!B:L,5,FALSE)</f>
        <v>#N/A</v>
      </c>
      <c r="E7" s="7" t="str">
        <f>VLOOKUP(A7,'IN-影響程度'!B:L,6,FALSE)</f>
        <v>#N/A</v>
      </c>
      <c r="F7" s="9" t="str">
        <f>VLOOKUP(A7,'IN-影響程度'!B:L,8,FALSE)</f>
        <v>#N/A</v>
      </c>
      <c r="G7" s="9" t="str">
        <f>VLOOKUP(A7,'IN-影響程度'!B:L,9,FALSE)</f>
        <v>#N/A</v>
      </c>
      <c r="H7" s="27" t="str">
        <f>VLOOKUP(A7,'IN-影響程度'!B:L,10,FALSE)</f>
        <v>#N/A</v>
      </c>
      <c r="I7" s="27" t="str">
        <f>VLOOKUP(A7,'IN-影響程度'!B:L,11,FALSE)</f>
        <v>#N/A</v>
      </c>
      <c r="J7" s="28" t="str">
        <f>SUMIF('機率層級-經濟損失'!B:B,F7,'機率層級-經濟損失'!F:F)</f>
        <v>#DIV/0!</v>
      </c>
      <c r="K7" s="29" t="str">
        <f t="shared" ref="K7:L7" si="4">J7</f>
        <v>#DIV/0!</v>
      </c>
      <c r="L7" s="30" t="str">
        <f t="shared" si="4"/>
        <v>#DIV/0!</v>
      </c>
    </row>
    <row r="8" ht="33.75" customHeight="1">
      <c r="A8" s="26" t="s">
        <v>21</v>
      </c>
      <c r="B8" s="7" t="str">
        <f>VLOOKUP(A8,'IN-影響程度'!B:L,3,FALSE)</f>
        <v>#N/A</v>
      </c>
      <c r="C8" s="7" t="str">
        <f>VLOOKUP(A8,'IN-影響程度'!B:L,4,FALSE)</f>
        <v>#N/A</v>
      </c>
      <c r="D8" s="7" t="str">
        <f>VLOOKUP(A8,'IN-影響程度'!B:L,5,FALSE)</f>
        <v>#N/A</v>
      </c>
      <c r="E8" s="7" t="str">
        <f>VLOOKUP(A8,'IN-影響程度'!B:L,6,FALSE)</f>
        <v>#N/A</v>
      </c>
      <c r="F8" s="9" t="str">
        <f>VLOOKUP(A8,'IN-影響程度'!B:L,8,FALSE)</f>
        <v>#N/A</v>
      </c>
      <c r="G8" s="9" t="str">
        <f>VLOOKUP(A8,'IN-影響程度'!B:L,9,FALSE)</f>
        <v>#N/A</v>
      </c>
      <c r="H8" s="27" t="str">
        <f>VLOOKUP(A8,'IN-影響程度'!B:L,10,FALSE)</f>
        <v>#N/A</v>
      </c>
      <c r="I8" s="27" t="str">
        <f>VLOOKUP(A8,'IN-影響程度'!B:L,11,FALSE)</f>
        <v>#N/A</v>
      </c>
      <c r="J8" s="28" t="str">
        <f>SUMIF('機率層級-經濟損失'!B:B,F8,'機率層級-經濟損失'!F:F)</f>
        <v>#DIV/0!</v>
      </c>
      <c r="K8" s="29" t="str">
        <f t="shared" ref="K8:L8" si="5">J8</f>
        <v>#DIV/0!</v>
      </c>
      <c r="L8" s="30" t="str">
        <f t="shared" si="5"/>
        <v>#DIV/0!</v>
      </c>
    </row>
    <row r="9" ht="33.75" customHeight="1">
      <c r="A9" s="26" t="s">
        <v>22</v>
      </c>
      <c r="B9" s="7" t="str">
        <f>VLOOKUP(A9,'IN-影響程度'!B:L,3,FALSE)</f>
        <v>#N/A</v>
      </c>
      <c r="C9" s="7" t="str">
        <f>VLOOKUP(A9,'IN-影響程度'!B:L,4,FALSE)</f>
        <v>#N/A</v>
      </c>
      <c r="D9" s="7" t="str">
        <f>VLOOKUP(A9,'IN-影響程度'!B:L,5,FALSE)</f>
        <v>#N/A</v>
      </c>
      <c r="E9" s="7" t="str">
        <f>VLOOKUP(A9,'IN-影響程度'!B:L,6,FALSE)</f>
        <v>#N/A</v>
      </c>
      <c r="F9" s="9" t="str">
        <f>VLOOKUP(A9,'IN-影響程度'!B:L,8,FALSE)</f>
        <v>#N/A</v>
      </c>
      <c r="G9" s="9" t="str">
        <f>VLOOKUP(A9,'IN-影響程度'!B:L,9,FALSE)</f>
        <v>#N/A</v>
      </c>
      <c r="H9" s="27" t="str">
        <f>VLOOKUP(A9,'IN-影響程度'!B:L,10,FALSE)</f>
        <v>#N/A</v>
      </c>
      <c r="I9" s="27" t="str">
        <f>VLOOKUP(A9,'IN-影響程度'!B:L,11,FALSE)</f>
        <v>#N/A</v>
      </c>
      <c r="J9" s="28" t="str">
        <f>SUMIF('機率層級-經濟損失'!B:B,F9,'機率層級-經濟損失'!F:F)</f>
        <v>#DIV/0!</v>
      </c>
      <c r="K9" s="29" t="str">
        <f t="shared" ref="K9:L9" si="6">J9</f>
        <v>#DIV/0!</v>
      </c>
      <c r="L9" s="30" t="str">
        <f t="shared" si="6"/>
        <v>#DIV/0!</v>
      </c>
    </row>
    <row r="10" ht="33.75" customHeight="1">
      <c r="A10" s="26" t="s">
        <v>23</v>
      </c>
      <c r="B10" s="7" t="str">
        <f>VLOOKUP(A10,'IN-影響程度'!B:L,3,FALSE)</f>
        <v>#N/A</v>
      </c>
      <c r="C10" s="7" t="str">
        <f>VLOOKUP(A10,'IN-影響程度'!B:L,4,FALSE)</f>
        <v>#N/A</v>
      </c>
      <c r="D10" s="7" t="str">
        <f>VLOOKUP(A10,'IN-影響程度'!B:L,5,FALSE)</f>
        <v>#N/A</v>
      </c>
      <c r="E10" s="7" t="str">
        <f>VLOOKUP(A10,'IN-影響程度'!B:L,6,FALSE)</f>
        <v>#N/A</v>
      </c>
      <c r="F10" s="9" t="str">
        <f>VLOOKUP(A10,'IN-影響程度'!B:L,8,FALSE)</f>
        <v>#N/A</v>
      </c>
      <c r="G10" s="9" t="str">
        <f>VLOOKUP(A10,'IN-影響程度'!B:L,9,FALSE)</f>
        <v>#N/A</v>
      </c>
      <c r="H10" s="27" t="str">
        <f>VLOOKUP(A10,'IN-影響程度'!B:L,10,FALSE)</f>
        <v>#N/A</v>
      </c>
      <c r="I10" s="27" t="str">
        <f>VLOOKUP(A10,'IN-影響程度'!B:L,11,FALSE)</f>
        <v>#N/A</v>
      </c>
      <c r="J10" s="28" t="str">
        <f>SUMIF('機率層級-經濟損失'!B:B,F10,'機率層級-經濟損失'!F:F)</f>
        <v>#DIV/0!</v>
      </c>
      <c r="K10" s="29" t="str">
        <f t="shared" ref="K10:L10" si="7">J10</f>
        <v>#DIV/0!</v>
      </c>
      <c r="L10" s="30" t="str">
        <f t="shared" si="7"/>
        <v>#DIV/0!</v>
      </c>
    </row>
    <row r="11" ht="33.75" customHeight="1">
      <c r="A11" s="26" t="s">
        <v>24</v>
      </c>
      <c r="B11" s="7" t="str">
        <f>VLOOKUP(A11,'IN-影響程度'!B:L,3,FALSE)</f>
        <v>#N/A</v>
      </c>
      <c r="C11" s="7" t="str">
        <f>VLOOKUP(A11,'IN-影響程度'!B:L,4,FALSE)</f>
        <v>#N/A</v>
      </c>
      <c r="D11" s="7" t="str">
        <f>VLOOKUP(A11,'IN-影響程度'!B:L,5,FALSE)</f>
        <v>#N/A</v>
      </c>
      <c r="E11" s="7" t="str">
        <f>VLOOKUP(A11,'IN-影響程度'!B:L,6,FALSE)</f>
        <v>#N/A</v>
      </c>
      <c r="F11" s="9" t="str">
        <f>VLOOKUP(A11,'IN-影響程度'!B:L,8,FALSE)</f>
        <v>#N/A</v>
      </c>
      <c r="G11" s="9" t="str">
        <f>VLOOKUP(A11,'IN-影響程度'!B:L,9,FALSE)</f>
        <v>#N/A</v>
      </c>
      <c r="H11" s="27" t="str">
        <f>VLOOKUP(A11,'IN-影響程度'!B:L,10,FALSE)</f>
        <v>#N/A</v>
      </c>
      <c r="I11" s="27" t="str">
        <f>VLOOKUP(A11,'IN-影響程度'!B:L,11,FALSE)</f>
        <v>#N/A</v>
      </c>
      <c r="J11" s="28" t="str">
        <f>SUMIF('機率層級-經濟損失'!B:B,F11,'機率層級-經濟損失'!F:F)</f>
        <v>#DIV/0!</v>
      </c>
      <c r="K11" s="29" t="str">
        <f t="shared" ref="K11:L11" si="8">J11</f>
        <v>#DIV/0!</v>
      </c>
      <c r="L11" s="30" t="str">
        <f t="shared" si="8"/>
        <v>#DIV/0!</v>
      </c>
    </row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  <row r="295" ht="33.75" customHeight="1"/>
    <row r="296" ht="33.75" customHeight="1"/>
    <row r="297" ht="33.75" customHeight="1"/>
    <row r="298" ht="33.75" customHeight="1"/>
    <row r="299" ht="33.75" customHeight="1"/>
    <row r="300" ht="33.75" customHeight="1"/>
    <row r="301" ht="33.75" customHeight="1"/>
    <row r="302" ht="33.75" customHeight="1"/>
    <row r="303" ht="33.75" customHeight="1"/>
    <row r="304" ht="33.75" customHeight="1"/>
    <row r="305" ht="33.75" customHeight="1"/>
    <row r="306" ht="33.75" customHeight="1"/>
    <row r="307" ht="33.75" customHeight="1"/>
    <row r="308" ht="33.75" customHeight="1"/>
    <row r="309" ht="33.75" customHeight="1"/>
    <row r="310" ht="33.75" customHeight="1"/>
    <row r="311" ht="33.75" customHeight="1"/>
    <row r="312" ht="33.75" customHeight="1"/>
    <row r="313" ht="33.7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33.75" customHeight="1"/>
    <row r="321" ht="33.75" customHeight="1"/>
    <row r="322" ht="33.75" customHeight="1"/>
    <row r="323" ht="33.75" customHeight="1"/>
    <row r="324" ht="33.75" customHeight="1"/>
    <row r="325" ht="33.75" customHeight="1"/>
    <row r="326" ht="33.75" customHeight="1"/>
    <row r="327" ht="33.75" customHeight="1"/>
    <row r="328" ht="33.75" customHeight="1"/>
    <row r="329" ht="33.75" customHeight="1"/>
    <row r="330" ht="33.75" customHeight="1"/>
    <row r="331" ht="33.75" customHeight="1"/>
    <row r="332" ht="33.75" customHeight="1"/>
    <row r="333" ht="33.75" customHeight="1"/>
    <row r="334" ht="33.75" customHeight="1"/>
    <row r="335" ht="33.75" customHeight="1"/>
    <row r="336" ht="33.75" customHeight="1"/>
    <row r="337" ht="33.75" customHeight="1"/>
    <row r="338" ht="33.75" customHeight="1"/>
    <row r="339" ht="33.75" customHeight="1"/>
    <row r="340" ht="33.75" customHeight="1"/>
    <row r="341" ht="33.75" customHeight="1"/>
    <row r="342" ht="33.75" customHeight="1"/>
    <row r="343" ht="33.75" customHeight="1"/>
    <row r="344" ht="33.75" customHeight="1"/>
    <row r="345" ht="33.75" customHeight="1"/>
    <row r="346" ht="33.75" customHeight="1"/>
    <row r="347" ht="33.75" customHeight="1"/>
    <row r="348" ht="33.75" customHeight="1"/>
    <row r="349" ht="33.75" customHeight="1"/>
    <row r="350" ht="33.75" customHeight="1"/>
    <row r="351" ht="33.75" customHeight="1"/>
    <row r="352" ht="33.75" customHeight="1"/>
    <row r="353" ht="33.75" customHeight="1"/>
    <row r="354" ht="33.75" customHeight="1"/>
    <row r="355" ht="33.75" customHeight="1"/>
    <row r="356" ht="33.75" customHeight="1"/>
    <row r="357" ht="33.75" customHeight="1"/>
    <row r="358" ht="33.75" customHeight="1"/>
    <row r="359" ht="33.75" customHeight="1"/>
    <row r="360" ht="33.75" customHeight="1"/>
    <row r="361" ht="33.75" customHeight="1"/>
    <row r="362" ht="33.75" customHeight="1"/>
    <row r="363" ht="33.75" customHeight="1"/>
    <row r="364" ht="33.75" customHeight="1"/>
    <row r="365" ht="33.75" customHeight="1"/>
    <row r="366" ht="33.75" customHeight="1"/>
    <row r="367" ht="33.75" customHeight="1"/>
    <row r="368" ht="33.75" customHeight="1"/>
    <row r="369" ht="33.75" customHeight="1"/>
    <row r="370" ht="33.75" customHeight="1"/>
    <row r="371" ht="33.75" customHeight="1"/>
    <row r="372" ht="33.75" customHeight="1"/>
    <row r="373" ht="33.75" customHeight="1"/>
    <row r="374" ht="33.75" customHeight="1"/>
    <row r="375" ht="33.75" customHeight="1"/>
    <row r="376" ht="33.75" customHeight="1"/>
    <row r="377" ht="33.75" customHeight="1"/>
    <row r="378" ht="33.75" customHeight="1"/>
    <row r="379" ht="33.75" customHeight="1"/>
    <row r="380" ht="33.75" customHeight="1"/>
    <row r="381" ht="33.75" customHeight="1"/>
    <row r="382" ht="33.75" customHeight="1"/>
    <row r="383" ht="33.75" customHeight="1"/>
    <row r="384" ht="33.75" customHeight="1"/>
    <row r="385" ht="33.75" customHeight="1"/>
    <row r="386" ht="33.75" customHeight="1"/>
    <row r="387" ht="33.75" customHeight="1"/>
    <row r="388" ht="33.75" customHeight="1"/>
    <row r="389" ht="33.75" customHeight="1"/>
    <row r="390" ht="33.75" customHeight="1"/>
    <row r="391" ht="33.75" customHeight="1"/>
    <row r="392" ht="33.75" customHeight="1"/>
    <row r="393" ht="33.75" customHeight="1"/>
    <row r="394" ht="33.75" customHeight="1"/>
    <row r="395" ht="33.75" customHeight="1"/>
    <row r="396" ht="33.75" customHeight="1"/>
    <row r="397" ht="33.75" customHeight="1"/>
    <row r="398" ht="33.75" customHeight="1"/>
    <row r="399" ht="33.75" customHeight="1"/>
    <row r="400" ht="33.75" customHeight="1"/>
    <row r="401" ht="33.75" customHeight="1"/>
    <row r="402" ht="33.75" customHeight="1"/>
    <row r="403" ht="33.75" customHeight="1"/>
    <row r="404" ht="33.75" customHeight="1"/>
    <row r="405" ht="33.75" customHeight="1"/>
    <row r="406" ht="33.75" customHeight="1"/>
    <row r="407" ht="33.75" customHeight="1"/>
    <row r="408" ht="33.75" customHeight="1"/>
    <row r="409" ht="33.75" customHeight="1"/>
    <row r="410" ht="33.75" customHeight="1"/>
    <row r="411" ht="33.75" customHeight="1"/>
    <row r="412" ht="33.75" customHeight="1"/>
    <row r="413" ht="33.75" customHeight="1"/>
    <row r="414" ht="33.75" customHeight="1"/>
    <row r="415" ht="33.75" customHeight="1"/>
    <row r="416" ht="33.75" customHeight="1"/>
    <row r="417" ht="33.75" customHeight="1"/>
    <row r="418" ht="33.75" customHeight="1"/>
    <row r="419" ht="33.75" customHeight="1"/>
    <row r="420" ht="33.75" customHeight="1"/>
    <row r="421" ht="33.75" customHeight="1"/>
    <row r="422" ht="33.75" customHeight="1"/>
    <row r="423" ht="33.75" customHeight="1"/>
    <row r="424" ht="33.75" customHeight="1"/>
    <row r="425" ht="33.75" customHeight="1"/>
    <row r="426" ht="33.75" customHeight="1"/>
    <row r="427" ht="33.75" customHeight="1"/>
    <row r="428" ht="33.75" customHeight="1"/>
    <row r="429" ht="33.75" customHeight="1"/>
    <row r="430" ht="33.75" customHeight="1"/>
    <row r="431" ht="33.75" customHeight="1"/>
    <row r="432" ht="33.75" customHeight="1"/>
    <row r="433" ht="33.75" customHeight="1"/>
    <row r="434" ht="33.75" customHeight="1"/>
    <row r="435" ht="33.75" customHeight="1"/>
    <row r="436" ht="33.75" customHeight="1"/>
    <row r="437" ht="33.75" customHeight="1"/>
    <row r="438" ht="33.75" customHeight="1"/>
    <row r="439" ht="33.75" customHeight="1"/>
    <row r="440" ht="33.75" customHeight="1"/>
    <row r="441" ht="33.75" customHeight="1"/>
    <row r="442" ht="33.75" customHeight="1"/>
    <row r="443" ht="33.75" customHeight="1"/>
    <row r="444" ht="33.75" customHeight="1"/>
    <row r="445" ht="33.75" customHeight="1"/>
    <row r="446" ht="33.75" customHeight="1"/>
    <row r="447" ht="33.75" customHeight="1"/>
    <row r="448" ht="33.75" customHeight="1"/>
    <row r="449" ht="33.75" customHeight="1"/>
    <row r="450" ht="33.75" customHeight="1"/>
    <row r="451" ht="33.75" customHeight="1"/>
    <row r="452" ht="33.75" customHeight="1"/>
    <row r="453" ht="33.75" customHeight="1"/>
    <row r="454" ht="33.75" customHeight="1"/>
    <row r="455" ht="33.75" customHeight="1"/>
    <row r="456" ht="33.75" customHeight="1"/>
    <row r="457" ht="33.75" customHeight="1"/>
    <row r="458" ht="33.75" customHeight="1"/>
    <row r="459" ht="33.75" customHeight="1"/>
    <row r="460" ht="33.75" customHeight="1"/>
    <row r="461" ht="33.75" customHeight="1"/>
    <row r="462" ht="33.75" customHeight="1"/>
    <row r="463" ht="33.75" customHeight="1"/>
    <row r="464" ht="33.75" customHeight="1"/>
    <row r="465" ht="33.75" customHeight="1"/>
    <row r="466" ht="33.75" customHeight="1"/>
    <row r="467" ht="33.75" customHeight="1"/>
    <row r="468" ht="33.75" customHeight="1"/>
    <row r="469" ht="33.75" customHeight="1"/>
    <row r="470" ht="33.75" customHeight="1"/>
    <row r="471" ht="33.75" customHeight="1"/>
    <row r="472" ht="33.75" customHeight="1"/>
    <row r="473" ht="33.75" customHeight="1"/>
    <row r="474" ht="33.75" customHeight="1"/>
    <row r="475" ht="33.75" customHeight="1"/>
    <row r="476" ht="33.75" customHeight="1"/>
    <row r="477" ht="33.75" customHeight="1"/>
    <row r="478" ht="33.75" customHeight="1"/>
    <row r="479" ht="33.75" customHeight="1"/>
    <row r="480" ht="33.75" customHeight="1"/>
    <row r="481" ht="33.75" customHeight="1"/>
    <row r="482" ht="33.75" customHeight="1"/>
    <row r="483" ht="33.75" customHeight="1"/>
    <row r="484" ht="33.75" customHeight="1"/>
    <row r="485" ht="33.75" customHeight="1"/>
    <row r="486" ht="33.75" customHeight="1"/>
    <row r="487" ht="33.75" customHeight="1"/>
    <row r="488" ht="33.75" customHeight="1"/>
    <row r="489" ht="33.75" customHeight="1"/>
    <row r="490" ht="33.75" customHeight="1"/>
    <row r="491" ht="33.75" customHeight="1"/>
    <row r="492" ht="33.75" customHeight="1"/>
    <row r="493" ht="33.75" customHeight="1"/>
    <row r="494" ht="33.75" customHeight="1"/>
    <row r="495" ht="33.75" customHeight="1"/>
    <row r="496" ht="33.75" customHeight="1"/>
    <row r="497" ht="33.75" customHeight="1"/>
    <row r="498" ht="33.75" customHeight="1"/>
    <row r="499" ht="33.75" customHeight="1"/>
    <row r="500" ht="33.75" customHeight="1"/>
    <row r="501" ht="33.75" customHeight="1"/>
    <row r="502" ht="33.75" customHeight="1"/>
    <row r="503" ht="33.75" customHeight="1"/>
    <row r="504" ht="33.75" customHeight="1"/>
    <row r="505" ht="33.75" customHeight="1"/>
    <row r="506" ht="33.75" customHeight="1"/>
    <row r="507" ht="33.75" customHeight="1"/>
    <row r="508" ht="33.75" customHeight="1"/>
    <row r="509" ht="33.75" customHeight="1"/>
    <row r="510" ht="33.75" customHeight="1"/>
    <row r="511" ht="33.75" customHeight="1"/>
    <row r="512" ht="33.75" customHeight="1"/>
    <row r="513" ht="33.75" customHeight="1"/>
    <row r="514" ht="33.75" customHeight="1"/>
    <row r="515" ht="33.75" customHeight="1"/>
    <row r="516" ht="33.75" customHeight="1"/>
    <row r="517" ht="33.75" customHeight="1"/>
    <row r="518" ht="33.75" customHeight="1"/>
    <row r="519" ht="33.75" customHeight="1"/>
    <row r="520" ht="33.75" customHeight="1"/>
    <row r="521" ht="33.75" customHeight="1"/>
    <row r="522" ht="33.75" customHeight="1"/>
    <row r="523" ht="33.75" customHeight="1"/>
    <row r="524" ht="33.75" customHeight="1"/>
    <row r="525" ht="33.75" customHeight="1"/>
    <row r="526" ht="33.75" customHeight="1"/>
    <row r="527" ht="33.75" customHeight="1"/>
    <row r="528" ht="33.75" customHeight="1"/>
    <row r="529" ht="33.75" customHeight="1"/>
    <row r="530" ht="33.75" customHeight="1"/>
    <row r="531" ht="33.75" customHeight="1"/>
    <row r="532" ht="33.75" customHeight="1"/>
    <row r="533" ht="33.75" customHeight="1"/>
    <row r="534" ht="33.75" customHeight="1"/>
    <row r="535" ht="33.75" customHeight="1"/>
    <row r="536" ht="33.75" customHeight="1"/>
    <row r="537" ht="33.75" customHeight="1"/>
    <row r="538" ht="33.75" customHeight="1"/>
    <row r="539" ht="33.75" customHeight="1"/>
    <row r="540" ht="33.75" customHeight="1"/>
    <row r="541" ht="33.75" customHeight="1"/>
    <row r="542" ht="33.75" customHeight="1"/>
    <row r="543" ht="33.75" customHeight="1"/>
    <row r="544" ht="33.75" customHeight="1"/>
    <row r="545" ht="33.75" customHeight="1"/>
    <row r="546" ht="33.75" customHeight="1"/>
    <row r="547" ht="33.75" customHeight="1"/>
    <row r="548" ht="33.75" customHeight="1"/>
    <row r="549" ht="33.75" customHeight="1"/>
    <row r="550" ht="33.75" customHeight="1"/>
    <row r="551" ht="33.75" customHeight="1"/>
    <row r="552" ht="33.75" customHeight="1"/>
    <row r="553" ht="33.75" customHeight="1"/>
    <row r="554" ht="33.75" customHeight="1"/>
    <row r="555" ht="33.75" customHeight="1"/>
    <row r="556" ht="33.75" customHeight="1"/>
    <row r="557" ht="33.75" customHeight="1"/>
    <row r="558" ht="33.75" customHeight="1"/>
    <row r="559" ht="33.75" customHeight="1"/>
    <row r="560" ht="33.75" customHeight="1"/>
    <row r="561" ht="33.75" customHeight="1"/>
    <row r="562" ht="33.75" customHeight="1"/>
    <row r="563" ht="33.75" customHeight="1"/>
    <row r="564" ht="33.75" customHeight="1"/>
    <row r="565" ht="33.75" customHeight="1"/>
    <row r="566" ht="33.75" customHeight="1"/>
    <row r="567" ht="33.75" customHeight="1"/>
    <row r="568" ht="33.75" customHeight="1"/>
    <row r="569" ht="33.75" customHeight="1"/>
    <row r="570" ht="33.75" customHeight="1"/>
    <row r="571" ht="33.75" customHeight="1"/>
    <row r="572" ht="33.75" customHeight="1"/>
    <row r="573" ht="33.75" customHeight="1"/>
    <row r="574" ht="33.75" customHeight="1"/>
    <row r="575" ht="33.75" customHeight="1"/>
    <row r="576" ht="33.75" customHeight="1"/>
    <row r="577" ht="33.75" customHeight="1"/>
    <row r="578" ht="33.75" customHeight="1"/>
    <row r="579" ht="33.75" customHeight="1"/>
    <row r="580" ht="33.75" customHeight="1"/>
    <row r="581" ht="33.75" customHeight="1"/>
    <row r="582" ht="33.75" customHeight="1"/>
    <row r="583" ht="33.75" customHeight="1"/>
    <row r="584" ht="33.75" customHeight="1"/>
    <row r="585" ht="33.75" customHeight="1"/>
    <row r="586" ht="33.75" customHeight="1"/>
    <row r="587" ht="33.75" customHeight="1"/>
    <row r="588" ht="33.75" customHeight="1"/>
    <row r="589" ht="33.75" customHeight="1"/>
    <row r="590" ht="33.75" customHeight="1"/>
    <row r="591" ht="33.75" customHeight="1"/>
    <row r="592" ht="33.75" customHeight="1"/>
    <row r="593" ht="33.75" customHeight="1"/>
    <row r="594" ht="33.75" customHeight="1"/>
    <row r="595" ht="33.75" customHeight="1"/>
    <row r="596" ht="33.75" customHeight="1"/>
    <row r="597" ht="33.75" customHeight="1"/>
    <row r="598" ht="33.75" customHeight="1"/>
    <row r="599" ht="33.75" customHeight="1"/>
    <row r="600" ht="33.75" customHeight="1"/>
    <row r="601" ht="33.75" customHeight="1"/>
    <row r="602" ht="33.75" customHeight="1"/>
    <row r="603" ht="33.75" customHeight="1"/>
    <row r="604" ht="33.75" customHeight="1"/>
    <row r="605" ht="33.75" customHeight="1"/>
    <row r="606" ht="33.75" customHeight="1"/>
    <row r="607" ht="33.75" customHeight="1"/>
    <row r="608" ht="33.75" customHeight="1"/>
    <row r="609" ht="33.75" customHeight="1"/>
    <row r="610" ht="33.75" customHeight="1"/>
    <row r="611" ht="33.75" customHeight="1"/>
    <row r="612" ht="33.75" customHeight="1"/>
    <row r="613" ht="33.75" customHeight="1"/>
    <row r="614" ht="33.75" customHeight="1"/>
    <row r="615" ht="33.75" customHeight="1"/>
    <row r="616" ht="33.75" customHeight="1"/>
    <row r="617" ht="33.75" customHeight="1"/>
    <row r="618" ht="33.75" customHeight="1"/>
    <row r="619" ht="33.75" customHeight="1"/>
    <row r="620" ht="33.75" customHeight="1"/>
    <row r="621" ht="33.75" customHeight="1"/>
    <row r="622" ht="33.75" customHeight="1"/>
    <row r="623" ht="33.75" customHeight="1"/>
    <row r="624" ht="33.75" customHeight="1"/>
    <row r="625" ht="33.75" customHeight="1"/>
    <row r="626" ht="33.75" customHeight="1"/>
    <row r="627" ht="33.75" customHeight="1"/>
    <row r="628" ht="33.75" customHeight="1"/>
    <row r="629" ht="33.75" customHeight="1"/>
    <row r="630" ht="33.75" customHeight="1"/>
    <row r="631" ht="33.75" customHeight="1"/>
    <row r="632" ht="33.75" customHeight="1"/>
    <row r="633" ht="33.75" customHeight="1"/>
    <row r="634" ht="33.75" customHeight="1"/>
    <row r="635" ht="33.75" customHeight="1"/>
    <row r="636" ht="33.75" customHeight="1"/>
    <row r="637" ht="33.75" customHeight="1"/>
    <row r="638" ht="33.75" customHeight="1"/>
    <row r="639" ht="33.75" customHeight="1"/>
    <row r="640" ht="33.75" customHeight="1"/>
    <row r="641" ht="33.75" customHeight="1"/>
    <row r="642" ht="33.75" customHeight="1"/>
    <row r="643" ht="33.75" customHeight="1"/>
    <row r="644" ht="33.75" customHeight="1"/>
    <row r="645" ht="33.75" customHeight="1"/>
    <row r="646" ht="33.75" customHeight="1"/>
    <row r="647" ht="33.75" customHeight="1"/>
    <row r="648" ht="33.75" customHeight="1"/>
    <row r="649" ht="33.75" customHeight="1"/>
    <row r="650" ht="33.75" customHeight="1"/>
    <row r="651" ht="33.75" customHeight="1"/>
    <row r="652" ht="33.75" customHeight="1"/>
    <row r="653" ht="33.75" customHeight="1"/>
    <row r="654" ht="33.75" customHeight="1"/>
    <row r="655" ht="33.75" customHeight="1"/>
    <row r="656" ht="33.75" customHeight="1"/>
    <row r="657" ht="33.75" customHeight="1"/>
    <row r="658" ht="33.75" customHeight="1"/>
    <row r="659" ht="33.75" customHeight="1"/>
    <row r="660" ht="33.75" customHeight="1"/>
    <row r="661" ht="33.75" customHeight="1"/>
    <row r="662" ht="33.75" customHeight="1"/>
    <row r="663" ht="33.75" customHeight="1"/>
    <row r="664" ht="33.75" customHeight="1"/>
    <row r="665" ht="33.75" customHeight="1"/>
    <row r="666" ht="33.75" customHeight="1"/>
    <row r="667" ht="33.75" customHeight="1"/>
    <row r="668" ht="33.75" customHeight="1"/>
    <row r="669" ht="33.75" customHeight="1"/>
    <row r="670" ht="33.75" customHeight="1"/>
    <row r="671" ht="33.75" customHeight="1"/>
    <row r="672" ht="33.75" customHeight="1"/>
    <row r="673" ht="33.75" customHeight="1"/>
    <row r="674" ht="33.75" customHeight="1"/>
    <row r="675" ht="33.75" customHeight="1"/>
    <row r="676" ht="33.75" customHeight="1"/>
    <row r="677" ht="33.75" customHeight="1"/>
    <row r="678" ht="33.75" customHeight="1"/>
    <row r="679" ht="33.75" customHeight="1"/>
    <row r="680" ht="33.75" customHeight="1"/>
    <row r="681" ht="33.75" customHeight="1"/>
    <row r="682" ht="33.75" customHeight="1"/>
    <row r="683" ht="33.75" customHeight="1"/>
    <row r="684" ht="33.75" customHeight="1"/>
    <row r="685" ht="33.75" customHeight="1"/>
    <row r="686" ht="33.75" customHeight="1"/>
    <row r="687" ht="33.75" customHeight="1"/>
    <row r="688" ht="33.75" customHeight="1"/>
    <row r="689" ht="33.75" customHeight="1"/>
    <row r="690" ht="33.75" customHeight="1"/>
    <row r="691" ht="33.75" customHeight="1"/>
    <row r="692" ht="33.75" customHeight="1"/>
    <row r="693" ht="33.75" customHeight="1"/>
    <row r="694" ht="33.75" customHeight="1"/>
    <row r="695" ht="33.75" customHeight="1"/>
    <row r="696" ht="33.75" customHeight="1"/>
    <row r="697" ht="33.75" customHeight="1"/>
    <row r="698" ht="33.75" customHeight="1"/>
    <row r="699" ht="33.75" customHeight="1"/>
    <row r="700" ht="33.75" customHeight="1"/>
    <row r="701" ht="33.75" customHeight="1"/>
    <row r="702" ht="33.75" customHeight="1"/>
    <row r="703" ht="33.75" customHeight="1"/>
    <row r="704" ht="33.75" customHeight="1"/>
    <row r="705" ht="33.75" customHeight="1"/>
    <row r="706" ht="33.75" customHeight="1"/>
    <row r="707" ht="33.75" customHeight="1"/>
    <row r="708" ht="33.75" customHeight="1"/>
    <row r="709" ht="33.75" customHeight="1"/>
    <row r="710" ht="33.75" customHeight="1"/>
    <row r="711" ht="33.75" customHeight="1"/>
    <row r="712" ht="33.75" customHeight="1"/>
    <row r="713" ht="33.75" customHeight="1"/>
    <row r="714" ht="33.75" customHeight="1"/>
    <row r="715" ht="33.75" customHeight="1"/>
    <row r="716" ht="33.75" customHeight="1"/>
    <row r="717" ht="33.75" customHeight="1"/>
    <row r="718" ht="33.75" customHeight="1"/>
    <row r="719" ht="33.75" customHeight="1"/>
    <row r="720" ht="33.75" customHeight="1"/>
    <row r="721" ht="33.75" customHeight="1"/>
    <row r="722" ht="33.75" customHeight="1"/>
    <row r="723" ht="33.75" customHeight="1"/>
    <row r="724" ht="33.75" customHeight="1"/>
    <row r="725" ht="33.75" customHeight="1"/>
    <row r="726" ht="33.75" customHeight="1"/>
    <row r="727" ht="33.75" customHeight="1"/>
    <row r="728" ht="33.75" customHeight="1"/>
    <row r="729" ht="33.75" customHeight="1"/>
    <row r="730" ht="33.75" customHeight="1"/>
    <row r="731" ht="33.75" customHeight="1"/>
    <row r="732" ht="33.75" customHeight="1"/>
    <row r="733" ht="33.75" customHeight="1"/>
    <row r="734" ht="33.75" customHeight="1"/>
    <row r="735" ht="33.75" customHeight="1"/>
    <row r="736" ht="33.75" customHeight="1"/>
    <row r="737" ht="33.75" customHeight="1"/>
    <row r="738" ht="33.75" customHeight="1"/>
    <row r="739" ht="33.75" customHeight="1"/>
    <row r="740" ht="33.75" customHeight="1"/>
    <row r="741" ht="33.75" customHeight="1"/>
    <row r="742" ht="33.75" customHeight="1"/>
    <row r="743" ht="33.75" customHeight="1"/>
    <row r="744" ht="33.75" customHeight="1"/>
    <row r="745" ht="33.75" customHeight="1"/>
    <row r="746" ht="33.75" customHeight="1"/>
    <row r="747" ht="33.75" customHeight="1"/>
    <row r="748" ht="33.75" customHeight="1"/>
    <row r="749" ht="33.75" customHeight="1"/>
    <row r="750" ht="33.75" customHeight="1"/>
    <row r="751" ht="33.75" customHeight="1"/>
    <row r="752" ht="33.75" customHeight="1"/>
    <row r="753" ht="33.75" customHeight="1"/>
    <row r="754" ht="33.75" customHeight="1"/>
    <row r="755" ht="33.75" customHeight="1"/>
    <row r="756" ht="33.75" customHeight="1"/>
    <row r="757" ht="33.75" customHeight="1"/>
    <row r="758" ht="33.75" customHeight="1"/>
    <row r="759" ht="33.75" customHeight="1"/>
    <row r="760" ht="33.75" customHeight="1"/>
    <row r="761" ht="33.75" customHeight="1"/>
    <row r="762" ht="33.75" customHeight="1"/>
    <row r="763" ht="33.75" customHeight="1"/>
    <row r="764" ht="33.75" customHeight="1"/>
    <row r="765" ht="33.75" customHeight="1"/>
    <row r="766" ht="33.75" customHeight="1"/>
    <row r="767" ht="33.75" customHeight="1"/>
    <row r="768" ht="33.75" customHeight="1"/>
    <row r="769" ht="33.75" customHeight="1"/>
    <row r="770" ht="33.75" customHeight="1"/>
    <row r="771" ht="33.75" customHeight="1"/>
    <row r="772" ht="33.75" customHeight="1"/>
    <row r="773" ht="33.75" customHeight="1"/>
    <row r="774" ht="33.75" customHeight="1"/>
    <row r="775" ht="33.75" customHeight="1"/>
    <row r="776" ht="33.75" customHeight="1"/>
    <row r="777" ht="33.75" customHeight="1"/>
    <row r="778" ht="33.75" customHeight="1"/>
    <row r="779" ht="33.75" customHeight="1"/>
    <row r="780" ht="33.75" customHeight="1"/>
    <row r="781" ht="33.75" customHeight="1"/>
    <row r="782" ht="33.75" customHeight="1"/>
    <row r="783" ht="33.75" customHeight="1"/>
    <row r="784" ht="33.75" customHeight="1"/>
    <row r="785" ht="33.75" customHeight="1"/>
    <row r="786" ht="33.75" customHeight="1"/>
    <row r="787" ht="33.75" customHeight="1"/>
    <row r="788" ht="33.75" customHeight="1"/>
    <row r="789" ht="33.75" customHeight="1"/>
    <row r="790" ht="33.75" customHeight="1"/>
    <row r="791" ht="33.75" customHeight="1"/>
    <row r="792" ht="33.75" customHeight="1"/>
    <row r="793" ht="33.75" customHeight="1"/>
    <row r="794" ht="33.75" customHeight="1"/>
    <row r="795" ht="33.75" customHeight="1"/>
    <row r="796" ht="33.75" customHeight="1"/>
    <row r="797" ht="33.75" customHeight="1"/>
    <row r="798" ht="33.75" customHeight="1"/>
    <row r="799" ht="33.75" customHeight="1"/>
    <row r="800" ht="33.75" customHeight="1"/>
    <row r="801" ht="33.75" customHeight="1"/>
    <row r="802" ht="33.75" customHeight="1"/>
    <row r="803" ht="33.75" customHeight="1"/>
    <row r="804" ht="33.75" customHeight="1"/>
    <row r="805" ht="33.75" customHeight="1"/>
    <row r="806" ht="33.75" customHeight="1"/>
    <row r="807" ht="33.75" customHeight="1"/>
    <row r="808" ht="33.75" customHeight="1"/>
    <row r="809" ht="33.75" customHeight="1"/>
    <row r="810" ht="33.75" customHeight="1"/>
    <row r="811" ht="33.75" customHeight="1"/>
    <row r="812" ht="33.75" customHeight="1"/>
    <row r="813" ht="33.75" customHeight="1"/>
    <row r="814" ht="33.75" customHeight="1"/>
    <row r="815" ht="33.75" customHeight="1"/>
    <row r="816" ht="33.75" customHeight="1"/>
    <row r="817" ht="33.75" customHeight="1"/>
    <row r="818" ht="33.75" customHeight="1"/>
    <row r="819" ht="33.75" customHeight="1"/>
    <row r="820" ht="33.75" customHeight="1"/>
    <row r="821" ht="33.75" customHeight="1"/>
    <row r="822" ht="33.75" customHeight="1"/>
    <row r="823" ht="33.75" customHeight="1"/>
    <row r="824" ht="33.75" customHeight="1"/>
    <row r="825" ht="33.75" customHeight="1"/>
    <row r="826" ht="33.75" customHeight="1"/>
    <row r="827" ht="33.75" customHeight="1"/>
    <row r="828" ht="33.75" customHeight="1"/>
    <row r="829" ht="33.75" customHeight="1"/>
    <row r="830" ht="33.75" customHeight="1"/>
    <row r="831" ht="33.75" customHeight="1"/>
    <row r="832" ht="33.75" customHeight="1"/>
    <row r="833" ht="33.75" customHeight="1"/>
    <row r="834" ht="33.75" customHeight="1"/>
    <row r="835" ht="33.75" customHeight="1"/>
    <row r="836" ht="33.75" customHeight="1"/>
    <row r="837" ht="33.75" customHeight="1"/>
    <row r="838" ht="33.75" customHeight="1"/>
    <row r="839" ht="33.75" customHeight="1"/>
    <row r="840" ht="33.75" customHeight="1"/>
    <row r="841" ht="33.75" customHeight="1"/>
    <row r="842" ht="33.75" customHeight="1"/>
    <row r="843" ht="33.75" customHeight="1"/>
    <row r="844" ht="33.75" customHeight="1"/>
    <row r="845" ht="33.75" customHeight="1"/>
    <row r="846" ht="33.75" customHeight="1"/>
    <row r="847" ht="33.75" customHeight="1"/>
    <row r="848" ht="33.75" customHeight="1"/>
    <row r="849" ht="33.75" customHeight="1"/>
    <row r="850" ht="33.75" customHeight="1"/>
    <row r="851" ht="33.75" customHeight="1"/>
    <row r="852" ht="33.75" customHeight="1"/>
    <row r="853" ht="33.75" customHeight="1"/>
    <row r="854" ht="33.75" customHeight="1"/>
    <row r="855" ht="33.75" customHeight="1"/>
    <row r="856" ht="33.75" customHeight="1"/>
    <row r="857" ht="33.75" customHeight="1"/>
    <row r="858" ht="33.75" customHeight="1"/>
    <row r="859" ht="33.75" customHeight="1"/>
    <row r="860" ht="33.75" customHeight="1"/>
    <row r="861" ht="33.75" customHeight="1"/>
    <row r="862" ht="33.75" customHeight="1"/>
    <row r="863" ht="33.75" customHeight="1"/>
    <row r="864" ht="33.75" customHeight="1"/>
    <row r="865" ht="33.75" customHeight="1"/>
    <row r="866" ht="33.75" customHeight="1"/>
    <row r="867" ht="33.75" customHeight="1"/>
    <row r="868" ht="33.75" customHeight="1"/>
    <row r="869" ht="33.75" customHeight="1"/>
    <row r="870" ht="33.75" customHeight="1"/>
    <row r="871" ht="33.75" customHeight="1"/>
    <row r="872" ht="33.75" customHeight="1"/>
    <row r="873" ht="33.75" customHeight="1"/>
    <row r="874" ht="33.75" customHeight="1"/>
    <row r="875" ht="33.75" customHeight="1"/>
    <row r="876" ht="33.75" customHeight="1"/>
    <row r="877" ht="33.75" customHeight="1"/>
    <row r="878" ht="33.75" customHeight="1"/>
    <row r="879" ht="33.75" customHeight="1"/>
    <row r="880" ht="33.75" customHeight="1"/>
    <row r="881" ht="33.75" customHeight="1"/>
    <row r="882" ht="33.75" customHeight="1"/>
    <row r="883" ht="33.75" customHeight="1"/>
    <row r="884" ht="33.75" customHeight="1"/>
    <row r="885" ht="33.75" customHeight="1"/>
    <row r="886" ht="33.75" customHeight="1"/>
    <row r="887" ht="33.75" customHeight="1"/>
    <row r="888" ht="33.75" customHeight="1"/>
    <row r="889" ht="33.75" customHeight="1"/>
    <row r="890" ht="33.75" customHeight="1"/>
    <row r="891" ht="33.75" customHeight="1"/>
    <row r="892" ht="33.75" customHeight="1"/>
    <row r="893" ht="33.75" customHeight="1"/>
    <row r="894" ht="33.75" customHeight="1"/>
    <row r="895" ht="33.75" customHeight="1"/>
    <row r="896" ht="33.75" customHeight="1"/>
    <row r="897" ht="33.75" customHeight="1"/>
    <row r="898" ht="33.75" customHeight="1"/>
    <row r="899" ht="33.75" customHeight="1"/>
    <row r="900" ht="33.75" customHeight="1"/>
    <row r="901" ht="33.75" customHeight="1"/>
    <row r="902" ht="33.75" customHeight="1"/>
    <row r="903" ht="33.75" customHeight="1"/>
    <row r="904" ht="33.75" customHeight="1"/>
    <row r="905" ht="33.75" customHeight="1"/>
    <row r="906" ht="33.75" customHeight="1"/>
    <row r="907" ht="33.75" customHeight="1"/>
    <row r="908" ht="33.75" customHeight="1"/>
    <row r="909" ht="33.75" customHeight="1"/>
    <row r="910" ht="33.75" customHeight="1"/>
    <row r="911" ht="33.75" customHeight="1"/>
    <row r="912" ht="33.75" customHeight="1"/>
    <row r="913" ht="33.75" customHeight="1"/>
    <row r="914" ht="33.75" customHeight="1"/>
    <row r="915" ht="33.75" customHeight="1"/>
    <row r="916" ht="33.75" customHeight="1"/>
    <row r="917" ht="33.75" customHeight="1"/>
    <row r="918" ht="33.75" customHeight="1"/>
    <row r="919" ht="33.75" customHeight="1"/>
    <row r="920" ht="33.75" customHeight="1"/>
    <row r="921" ht="33.75" customHeight="1"/>
    <row r="922" ht="33.75" customHeight="1"/>
    <row r="923" ht="33.75" customHeight="1"/>
    <row r="924" ht="33.75" customHeight="1"/>
    <row r="925" ht="33.75" customHeight="1"/>
    <row r="926" ht="33.75" customHeight="1"/>
    <row r="927" ht="33.75" customHeight="1"/>
    <row r="928" ht="33.75" customHeight="1"/>
    <row r="929" ht="33.75" customHeight="1"/>
    <row r="930" ht="33.75" customHeight="1"/>
    <row r="931" ht="33.75" customHeight="1"/>
    <row r="932" ht="33.75" customHeight="1"/>
    <row r="933" ht="33.75" customHeight="1"/>
    <row r="934" ht="33.75" customHeight="1"/>
    <row r="935" ht="33.75" customHeight="1"/>
    <row r="936" ht="33.75" customHeight="1"/>
    <row r="937" ht="33.75" customHeight="1"/>
    <row r="938" ht="33.75" customHeight="1"/>
    <row r="939" ht="33.75" customHeight="1"/>
    <row r="940" ht="33.75" customHeight="1"/>
    <row r="941" ht="33.75" customHeight="1"/>
    <row r="942" ht="33.75" customHeight="1"/>
    <row r="943" ht="33.75" customHeight="1"/>
    <row r="944" ht="33.75" customHeight="1"/>
    <row r="945" ht="33.75" customHeight="1"/>
    <row r="946" ht="33.75" customHeight="1"/>
    <row r="947" ht="33.75" customHeight="1"/>
    <row r="948" ht="33.75" customHeight="1"/>
    <row r="949" ht="33.75" customHeight="1"/>
    <row r="950" ht="33.75" customHeight="1"/>
    <row r="951" ht="33.75" customHeight="1"/>
    <row r="952" ht="33.75" customHeight="1"/>
    <row r="953" ht="33.75" customHeight="1"/>
    <row r="954" ht="33.75" customHeight="1"/>
    <row r="955" ht="33.75" customHeight="1"/>
    <row r="956" ht="33.75" customHeight="1"/>
    <row r="957" ht="33.75" customHeight="1"/>
    <row r="958" ht="33.75" customHeight="1"/>
    <row r="959" ht="33.75" customHeight="1"/>
    <row r="960" ht="33.75" customHeight="1"/>
    <row r="961" ht="33.75" customHeight="1"/>
    <row r="962" ht="33.75" customHeight="1"/>
    <row r="963" ht="33.75" customHeight="1"/>
    <row r="964" ht="33.75" customHeight="1"/>
    <row r="965" ht="33.75" customHeight="1"/>
    <row r="966" ht="33.75" customHeight="1"/>
    <row r="967" ht="33.75" customHeight="1"/>
    <row r="968" ht="33.75" customHeight="1"/>
    <row r="969" ht="33.75" customHeight="1"/>
    <row r="970" ht="33.75" customHeight="1"/>
    <row r="971" ht="33.75" customHeight="1"/>
    <row r="972" ht="33.75" customHeight="1"/>
    <row r="973" ht="33.75" customHeight="1"/>
    <row r="974" ht="33.75" customHeight="1"/>
    <row r="975" ht="33.75" customHeight="1"/>
    <row r="976" ht="33.75" customHeight="1"/>
    <row r="977" ht="33.75" customHeight="1"/>
    <row r="978" ht="33.75" customHeight="1"/>
    <row r="979" ht="33.75" customHeight="1"/>
    <row r="980" ht="33.75" customHeight="1"/>
    <row r="981" ht="33.75" customHeight="1"/>
    <row r="982" ht="33.75" customHeight="1"/>
    <row r="983" ht="33.75" customHeight="1"/>
    <row r="984" ht="33.75" customHeight="1"/>
    <row r="985" ht="33.75" customHeight="1"/>
    <row r="986" ht="33.75" customHeight="1"/>
    <row r="987" ht="33.75" customHeight="1"/>
    <row r="988" ht="33.75" customHeight="1"/>
    <row r="989" ht="33.75" customHeight="1"/>
    <row r="990" ht="33.75" customHeight="1"/>
    <row r="991" ht="33.75" customHeight="1"/>
    <row r="992" ht="33.75" customHeight="1"/>
    <row r="993" ht="33.75" customHeight="1"/>
    <row r="994" ht="33.75" customHeight="1"/>
    <row r="995" ht="33.75" customHeight="1"/>
    <row r="996" ht="33.75" customHeight="1"/>
    <row r="997" ht="33.75" customHeight="1"/>
    <row r="998" ht="33.75" customHeight="1"/>
    <row r="999" ht="33.75" customHeight="1"/>
    <row r="1000" ht="33.75" customHeight="1"/>
  </sheetData>
  <mergeCells count="5">
    <mergeCell ref="A1:I1"/>
    <mergeCell ref="J1:L2"/>
    <mergeCell ref="A2:A3"/>
    <mergeCell ref="B2:E2"/>
    <mergeCell ref="F2:I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10.75"/>
    <col customWidth="1" min="3" max="3" width="13.75"/>
    <col customWidth="1" min="4" max="9" width="10.75"/>
    <col customWidth="1" min="10" max="10" width="13.0"/>
    <col customWidth="1" min="11" max="26" width="11.13"/>
  </cols>
  <sheetData>
    <row r="1" ht="24.75" customHeight="1">
      <c r="A1" s="19" t="s">
        <v>0</v>
      </c>
      <c r="B1" s="13" t="s">
        <v>5</v>
      </c>
      <c r="C1" s="14"/>
      <c r="D1" s="14"/>
      <c r="E1" s="14"/>
      <c r="F1" s="15"/>
      <c r="G1" s="31" t="s">
        <v>25</v>
      </c>
      <c r="H1" s="32"/>
      <c r="I1" s="32"/>
      <c r="J1" s="33"/>
    </row>
    <row r="2" ht="24.75" customHeight="1">
      <c r="A2" s="34"/>
      <c r="B2" s="19" t="s">
        <v>7</v>
      </c>
      <c r="C2" s="13" t="s">
        <v>8</v>
      </c>
      <c r="D2" s="14"/>
      <c r="E2" s="14"/>
      <c r="F2" s="15"/>
      <c r="G2" s="35" t="s">
        <v>2</v>
      </c>
      <c r="H2" s="15"/>
      <c r="I2" s="19" t="s">
        <v>3</v>
      </c>
      <c r="J2" s="36" t="s">
        <v>4</v>
      </c>
    </row>
    <row r="3" ht="34.5" customHeight="1">
      <c r="A3" s="37"/>
      <c r="B3" s="23"/>
      <c r="C3" s="1" t="s">
        <v>1</v>
      </c>
      <c r="D3" s="1" t="s">
        <v>10</v>
      </c>
      <c r="E3" s="24" t="s">
        <v>26</v>
      </c>
      <c r="F3" s="24" t="s">
        <v>27</v>
      </c>
      <c r="G3" s="1" t="s">
        <v>15</v>
      </c>
      <c r="H3" s="1" t="s">
        <v>16</v>
      </c>
      <c r="I3" s="37"/>
      <c r="J3" s="38"/>
    </row>
    <row r="4" ht="24.75" customHeight="1">
      <c r="A4" s="6" t="s">
        <v>28</v>
      </c>
      <c r="B4" s="39">
        <v>0.0</v>
      </c>
      <c r="C4" s="7" t="str">
        <f>VLOOKUP(VLOOKUP($A4,'IN-損失金額'!$A:$K,11,FALSE),'IN-影響程度'!$B:$L,3,FALSE)</f>
        <v>#N/A</v>
      </c>
      <c r="D4" s="7" t="str">
        <f>VLOOKUP(VLOOKUP($A4,'IN-損失金額'!$A:$K,11,FALSE),'IN-影響程度'!$B:$L,4,FALSE)</f>
        <v>#N/A</v>
      </c>
      <c r="E4" s="7" t="str">
        <f>VLOOKUP(VLOOKUP($A4,'IN-損失金額'!$A:$K,11,FALSE),'IN-影響程度'!$B:$L,5,FALSE)</f>
        <v>#N/A</v>
      </c>
      <c r="F4" s="7" t="str">
        <f>VLOOKUP(VLOOKUP($A4,'IN-損失金額'!$A:$K,11,FALSE),'IN-影響程度'!$B:$L,6,FALSE)</f>
        <v>#N/A</v>
      </c>
      <c r="G4" s="11" t="str">
        <f>AVERAGE('IN-案件機率總表'!2:2)</f>
        <v>#DIV/0!</v>
      </c>
      <c r="H4" s="40" t="str">
        <f>AVERAGE('IN-案件機率總表'!2:2)</f>
        <v>#DIV/0!</v>
      </c>
      <c r="I4" s="9" t="str">
        <f>IF(G4="","",IF(G4&gt;'IN-機率層級說明'!$C$6,'IN-機率層級說明'!$A$6,IF(AND(G4&gt;='IN-機率層級說明'!F5,G4&lt;'IN-機率層級說明'!$C$5),'IN-機率層級說明'!$A$5,IF(AND(G4&gt;='IN-機率層級說明'!F4,G4&lt;'IN-機率層級說明'!$C$4),'IN-機率層級說明'!$A$4,'IN-機率層級說明'!$A$3))))</f>
        <v>#DIV/0!</v>
      </c>
      <c r="J4" s="9" t="s">
        <v>29</v>
      </c>
    </row>
    <row r="5" ht="24.75" customHeight="1">
      <c r="A5" s="6" t="s">
        <v>30</v>
      </c>
      <c r="B5" s="39">
        <v>0.0</v>
      </c>
      <c r="C5" s="7" t="str">
        <f>VLOOKUP(VLOOKUP($A5,'IN-損失金額'!$A:$K,11,FALSE),'IN-影響程度'!$B:$L,3,FALSE)</f>
        <v>#N/A</v>
      </c>
      <c r="D5" s="7" t="str">
        <f>VLOOKUP(VLOOKUP($A5,'IN-損失金額'!$A:$K,11,FALSE),'IN-影響程度'!$B:$L,4,FALSE)</f>
        <v>#N/A</v>
      </c>
      <c r="E5" s="7" t="str">
        <f>VLOOKUP(VLOOKUP($A5,'IN-損失金額'!$A:$K,11,FALSE),'IN-影響程度'!$B:$L,5,FALSE)</f>
        <v>#N/A</v>
      </c>
      <c r="F5" s="7" t="str">
        <f>VLOOKUP(VLOOKUP($A5,'IN-損失金額'!$A:$K,11,FALSE),'IN-影響程度'!$B:$L,6,FALSE)</f>
        <v>#N/A</v>
      </c>
      <c r="G5" s="41" t="str">
        <f>AVERAGE('IN-案件機率總表'!3:3)</f>
        <v>#DIV/0!</v>
      </c>
      <c r="H5" s="40" t="str">
        <f>AVERAGE('IN-案件機率總表'!3:3)</f>
        <v>#DIV/0!</v>
      </c>
      <c r="I5" s="9" t="str">
        <f>IF(G5="","",IF(G5&gt;'IN-機率層級說明'!$C$6,'IN-機率層級說明'!$A$6,IF(AND(G5&gt;='IN-機率層級說明'!F6,G5&lt;'IN-機率層級說明'!$C$5),'IN-機率層級說明'!$A$5,IF(AND(G5&gt;='IN-機率層級說明'!F5,G5&lt;'IN-機率層級說明'!$C$4),'IN-機率層級說明'!$A$4,'IN-機率層級說明'!$A$3))))</f>
        <v>#DIV/0!</v>
      </c>
      <c r="J5" s="9" t="s">
        <v>31</v>
      </c>
    </row>
    <row r="6" ht="24.75" customHeight="1">
      <c r="A6" s="6" t="s">
        <v>32</v>
      </c>
      <c r="B6" s="39">
        <v>0.0</v>
      </c>
      <c r="C6" s="7" t="str">
        <f>VLOOKUP(VLOOKUP($A6,'IN-損失金額'!$A:$K,11,FALSE),'IN-影響程度'!$B:$L,3,FALSE)</f>
        <v>#N/A</v>
      </c>
      <c r="D6" s="7" t="str">
        <f>VLOOKUP(VLOOKUP($A6,'IN-損失金額'!$A:$K,11,FALSE),'IN-影響程度'!$B:$L,4,FALSE)</f>
        <v>#N/A</v>
      </c>
      <c r="E6" s="7" t="str">
        <f>VLOOKUP(VLOOKUP($A6,'IN-損失金額'!$A:$K,11,FALSE),'IN-影響程度'!$B:$L,5,FALSE)</f>
        <v>#N/A</v>
      </c>
      <c r="F6" s="7" t="str">
        <f>VLOOKUP(VLOOKUP($A6,'IN-損失金額'!$A:$K,11,FALSE),'IN-影響程度'!$B:$L,6,FALSE)</f>
        <v>#N/A</v>
      </c>
      <c r="G6" s="41" t="str">
        <f>AVERAGE('IN-案件機率總表'!4:4)</f>
        <v>#DIV/0!</v>
      </c>
      <c r="H6" s="40" t="str">
        <f>AVERAGE('IN-案件機率總表'!4:4)</f>
        <v>#DIV/0!</v>
      </c>
      <c r="I6" s="9" t="str">
        <f>IF(G6="","",IF(G6&gt;'IN-機率層級說明'!$C$6,'IN-機率層級說明'!$A$6,IF(AND(G6&gt;='IN-機率層級說明'!F7,G6&lt;'IN-機率層級說明'!$C$5),'IN-機率層級說明'!$A$5,IF(AND(G6&gt;='IN-機率層級說明'!F6,G6&lt;'IN-機率層級說明'!$C$4),'IN-機率層級說明'!$A$4,'IN-機率層級說明'!$A$3))))</f>
        <v>#DIV/0!</v>
      </c>
      <c r="J6" s="9" t="s">
        <v>33</v>
      </c>
    </row>
    <row r="7" ht="24.75" customHeight="1">
      <c r="A7" s="6" t="s">
        <v>34</v>
      </c>
      <c r="B7" s="39">
        <v>0.0</v>
      </c>
      <c r="C7" s="7" t="str">
        <f>VLOOKUP(VLOOKUP($A7,'IN-損失金額'!$A:$K,11,FALSE),'IN-影響程度'!$B:$L,3,FALSE)</f>
        <v>#N/A</v>
      </c>
      <c r="D7" s="7" t="str">
        <f>VLOOKUP(VLOOKUP($A7,'IN-損失金額'!$A:$K,11,FALSE),'IN-影響程度'!$B:$L,4,FALSE)</f>
        <v>#N/A</v>
      </c>
      <c r="E7" s="7" t="str">
        <f>VLOOKUP(VLOOKUP($A7,'IN-損失金額'!$A:$K,11,FALSE),'IN-影響程度'!$B:$L,5,FALSE)</f>
        <v>#N/A</v>
      </c>
      <c r="F7" s="7" t="str">
        <f>VLOOKUP(VLOOKUP($A7,'IN-損失金額'!$A:$K,11,FALSE),'IN-影響程度'!$B:$L,6,FALSE)</f>
        <v>#N/A</v>
      </c>
      <c r="G7" s="41" t="str">
        <f>AVERAGE('IN-案件機率總表'!5:5)</f>
        <v>#DIV/0!</v>
      </c>
      <c r="H7" s="40" t="str">
        <f>AVERAGE('IN-案件機率總表'!5:5)</f>
        <v>#DIV/0!</v>
      </c>
      <c r="I7" s="9" t="str">
        <f>IF(G7="","",IF(G7&gt;'IN-機率層級說明'!$C$6,'IN-機率層級說明'!$A$6,IF(AND(G7&gt;='IN-機率層級說明'!F8,G7&lt;'IN-機率層級說明'!$C$5),'IN-機率層級說明'!$A$5,IF(AND(G7&gt;='IN-機率層級說明'!F7,G7&lt;'IN-機率層級說明'!$C$4),'IN-機率層級說明'!$A$4,'IN-機率層級說明'!$A$3))))</f>
        <v>#DIV/0!</v>
      </c>
      <c r="J7" s="9" t="s">
        <v>33</v>
      </c>
    </row>
    <row r="8" ht="24.75" customHeight="1">
      <c r="A8" s="6" t="s">
        <v>35</v>
      </c>
      <c r="B8" s="39">
        <v>0.0</v>
      </c>
      <c r="C8" s="7" t="str">
        <f>VLOOKUP(VLOOKUP($A8,'IN-損失金額'!$A:$K,11,FALSE),'IN-影響程度'!$B:$L,3,FALSE)</f>
        <v>#N/A</v>
      </c>
      <c r="D8" s="7" t="str">
        <f>VLOOKUP(VLOOKUP($A8,'IN-損失金額'!$A:$K,11,FALSE),'IN-影響程度'!$B:$L,4,FALSE)</f>
        <v>#N/A</v>
      </c>
      <c r="E8" s="7" t="str">
        <f>VLOOKUP(VLOOKUP($A8,'IN-損失金額'!$A:$K,11,FALSE),'IN-影響程度'!$B:$L,5,FALSE)</f>
        <v>#N/A</v>
      </c>
      <c r="F8" s="7" t="str">
        <f>VLOOKUP(VLOOKUP($A8,'IN-損失金額'!$A:$K,11,FALSE),'IN-影響程度'!$B:$L,6,FALSE)</f>
        <v>#N/A</v>
      </c>
      <c r="G8" s="41" t="str">
        <f>AVERAGE('IN-案件機率總表'!6:6)</f>
        <v>#DIV/0!</v>
      </c>
      <c r="H8" s="40" t="str">
        <f>AVERAGE('IN-案件機率總表'!6:6)</f>
        <v>#DIV/0!</v>
      </c>
      <c r="I8" s="9" t="str">
        <f>IF(G8="","",IF(G8&gt;'IN-機率層級說明'!$C$6,'IN-機率層級說明'!$A$6,IF(AND(G8&gt;='IN-機率層級說明'!F9,G8&lt;'IN-機率層級說明'!$C$5),'IN-機率層級說明'!$A$5,IF(AND(G8&gt;='IN-機率層級說明'!F8,G8&lt;'IN-機率層級說明'!$C$4),'IN-機率層級說明'!$A$4,'IN-機率層級說明'!$A$3))))</f>
        <v>#DIV/0!</v>
      </c>
      <c r="J8" s="9" t="s">
        <v>33</v>
      </c>
    </row>
    <row r="9" ht="24.75" customHeight="1">
      <c r="A9" s="6" t="s">
        <v>36</v>
      </c>
      <c r="B9" s="39">
        <v>0.0</v>
      </c>
      <c r="C9" s="7" t="str">
        <f>VLOOKUP(VLOOKUP($A9,'IN-損失金額'!$A:$K,11,FALSE),'IN-影響程度'!$B:$L,3,FALSE)</f>
        <v>#N/A</v>
      </c>
      <c r="D9" s="7" t="str">
        <f>VLOOKUP(VLOOKUP($A9,'IN-損失金額'!$A:$K,11,FALSE),'IN-影響程度'!$B:$L,4,FALSE)</f>
        <v>#N/A</v>
      </c>
      <c r="E9" s="7" t="str">
        <f>VLOOKUP(VLOOKUP($A9,'IN-損失金額'!$A:$K,11,FALSE),'IN-影響程度'!$B:$L,5,FALSE)</f>
        <v>#N/A</v>
      </c>
      <c r="F9" s="7" t="str">
        <f>VLOOKUP(VLOOKUP($A9,'IN-損失金額'!$A:$K,11,FALSE),'IN-影響程度'!$B:$L,6,FALSE)</f>
        <v>#N/A</v>
      </c>
      <c r="G9" s="41" t="str">
        <f>AVERAGE('IN-案件機率總表'!7:7)</f>
        <v>#DIV/0!</v>
      </c>
      <c r="H9" s="40" t="str">
        <f>AVERAGE('IN-案件機率總表'!7:7)</f>
        <v>#DIV/0!</v>
      </c>
      <c r="I9" s="9" t="str">
        <f>IF(G9="","",IF(G9&gt;'IN-機率層級說明'!$C$6,'IN-機率層級說明'!$A$6,IF(AND(G9&gt;='IN-機率層級說明'!F10,G9&lt;'IN-機率層級說明'!$C$5),'IN-機率層級說明'!$A$5,IF(AND(G9&gt;='IN-機率層級說明'!F9,G9&lt;'IN-機率層級說明'!$C$4),'IN-機率層級說明'!$A$4,'IN-機率層級說明'!$A$3))))</f>
        <v>#DIV/0!</v>
      </c>
      <c r="J9" s="9" t="s">
        <v>33</v>
      </c>
    </row>
    <row r="10" ht="24.75" customHeight="1">
      <c r="A10" s="6" t="s">
        <v>37</v>
      </c>
      <c r="B10" s="39">
        <v>0.1</v>
      </c>
      <c r="C10" s="7" t="str">
        <f>VLOOKUP(VLOOKUP($A10,'IN-損失金額'!$A:$K,11,FALSE),'IN-影響程度'!$B:$L,3,FALSE)</f>
        <v>#N/A</v>
      </c>
      <c r="D10" s="7" t="str">
        <f>VLOOKUP(VLOOKUP($A10,'IN-損失金額'!$A:$K,11,FALSE),'IN-影響程度'!$B:$L,4,FALSE)</f>
        <v>#N/A</v>
      </c>
      <c r="E10" s="7" t="str">
        <f>VLOOKUP(VLOOKUP($A10,'IN-損失金額'!$A:$K,11,FALSE),'IN-影響程度'!$B:$L,5,FALSE)</f>
        <v>#N/A</v>
      </c>
      <c r="F10" s="7" t="str">
        <f>VLOOKUP(VLOOKUP($A10,'IN-損失金額'!$A:$K,11,FALSE),'IN-影響程度'!$B:$L,6,FALSE)</f>
        <v>#N/A</v>
      </c>
      <c r="G10" s="41" t="str">
        <f>AVERAGE('IN-案件機率總表'!8:8)</f>
        <v>#DIV/0!</v>
      </c>
      <c r="H10" s="40" t="str">
        <f>AVERAGE('IN-案件機率總表'!8:8)</f>
        <v>#DIV/0!</v>
      </c>
      <c r="I10" s="9" t="str">
        <f>IF(G10="","",IF(G10&gt;'IN-機率層級說明'!$C$6,'IN-機率層級說明'!$A$6,IF(AND(G10&gt;='IN-機率層級說明'!F11,G10&lt;'IN-機率層級說明'!$C$5),'IN-機率層級說明'!$A$5,IF(AND(G10&gt;='IN-機率層級說明'!F10,G10&lt;'IN-機率層級說明'!$C$4),'IN-機率層級說明'!$A$4,'IN-機率層級說明'!$A$3))))</f>
        <v>#DIV/0!</v>
      </c>
      <c r="J10" s="9" t="s">
        <v>33</v>
      </c>
    </row>
    <row r="11" ht="24.75" customHeight="1">
      <c r="A11" s="6" t="s">
        <v>38</v>
      </c>
      <c r="B11" s="39">
        <v>0.1</v>
      </c>
      <c r="C11" s="7" t="str">
        <f>VLOOKUP(VLOOKUP($A11,'IN-損失金額'!$A:$K,11,FALSE),'IN-影響程度'!$B:$L,3,FALSE)</f>
        <v>#N/A</v>
      </c>
      <c r="D11" s="7" t="str">
        <f>VLOOKUP(VLOOKUP($A11,'IN-損失金額'!$A:$K,11,FALSE),'IN-影響程度'!$B:$L,4,FALSE)</f>
        <v>#N/A</v>
      </c>
      <c r="E11" s="7" t="str">
        <f>VLOOKUP(VLOOKUP($A11,'IN-損失金額'!$A:$K,11,FALSE),'IN-影響程度'!$B:$L,5,FALSE)</f>
        <v>#N/A</v>
      </c>
      <c r="F11" s="7" t="str">
        <f>VLOOKUP(VLOOKUP($A11,'IN-損失金額'!$A:$K,11,FALSE),'IN-影響程度'!$B:$L,6,FALSE)</f>
        <v>#N/A</v>
      </c>
      <c r="G11" s="41" t="str">
        <f>AVERAGE('IN-案件機率總表'!9:9)</f>
        <v>#DIV/0!</v>
      </c>
      <c r="H11" s="40" t="str">
        <f>AVERAGE('IN-案件機率總表'!9:9)</f>
        <v>#DIV/0!</v>
      </c>
      <c r="I11" s="9" t="str">
        <f>IF(G11="","",IF(G11&gt;'IN-機率層級說明'!$C$6,'IN-機率層級說明'!$A$6,IF(AND(G11&gt;='IN-機率層級說明'!F12,G11&lt;'IN-機率層級說明'!$C$5),'IN-機率層級說明'!$A$5,IF(AND(G11&gt;='IN-機率層級說明'!F11,G11&lt;'IN-機率層級說明'!$C$4),'IN-機率層級說明'!$A$4,'IN-機率層級說明'!$A$3))))</f>
        <v>#DIV/0!</v>
      </c>
      <c r="J11" s="9" t="s">
        <v>33</v>
      </c>
    </row>
    <row r="12" ht="24.75" customHeight="1">
      <c r="A12" s="6" t="s">
        <v>39</v>
      </c>
      <c r="B12" s="39">
        <v>0.0</v>
      </c>
      <c r="C12" s="7" t="str">
        <f>VLOOKUP(VLOOKUP($A12,'IN-損失金額'!$A:$K,11,FALSE),'IN-影響程度'!$B:$L,3,FALSE)</f>
        <v>#N/A</v>
      </c>
      <c r="D12" s="7" t="str">
        <f>VLOOKUP(VLOOKUP($A12,'IN-損失金額'!$A:$K,11,FALSE),'IN-影響程度'!$B:$L,4,FALSE)</f>
        <v>#N/A</v>
      </c>
      <c r="E12" s="7" t="str">
        <f>VLOOKUP(VLOOKUP($A12,'IN-損失金額'!$A:$K,11,FALSE),'IN-影響程度'!$B:$L,5,FALSE)</f>
        <v>#N/A</v>
      </c>
      <c r="F12" s="7" t="str">
        <f>VLOOKUP(VLOOKUP($A12,'IN-損失金額'!$A:$K,11,FALSE),'IN-影響程度'!$B:$L,6,FALSE)</f>
        <v>#N/A</v>
      </c>
      <c r="G12" s="41" t="str">
        <f>AVERAGE('IN-案件機率總表'!10:10)</f>
        <v>#DIV/0!</v>
      </c>
      <c r="H12" s="40" t="str">
        <f>AVERAGE('IN-案件機率總表'!10:10)</f>
        <v>#DIV/0!</v>
      </c>
      <c r="I12" s="9" t="str">
        <f>IF(G12="","",IF(G12&gt;'IN-機率層級說明'!$C$6,'IN-機率層級說明'!$A$6,IF(AND(G12&gt;='IN-機率層級說明'!F13,G12&lt;'IN-機率層級說明'!$C$5),'IN-機率層級說明'!$A$5,IF(AND(G12&gt;='IN-機率層級說明'!F12,G12&lt;'IN-機率層級說明'!$C$4),'IN-機率層級說明'!$A$4,'IN-機率層級說明'!$A$3))))</f>
        <v>#DIV/0!</v>
      </c>
      <c r="J12" s="9" t="s">
        <v>33</v>
      </c>
    </row>
    <row r="13" ht="24.75" customHeight="1">
      <c r="A13" s="6" t="s">
        <v>40</v>
      </c>
      <c r="B13" s="39">
        <v>0.0</v>
      </c>
      <c r="C13" s="7" t="str">
        <f>VLOOKUP(VLOOKUP($A13,'IN-損失金額'!$A:$K,11,FALSE),'IN-影響程度'!$B:$L,3,FALSE)</f>
        <v>#N/A</v>
      </c>
      <c r="D13" s="7" t="str">
        <f>VLOOKUP(VLOOKUP($A13,'IN-損失金額'!$A:$K,11,FALSE),'IN-影響程度'!$B:$L,4,FALSE)</f>
        <v>#N/A</v>
      </c>
      <c r="E13" s="7" t="str">
        <f>VLOOKUP(VLOOKUP($A13,'IN-損失金額'!$A:$K,11,FALSE),'IN-影響程度'!$B:$L,5,FALSE)</f>
        <v>#N/A</v>
      </c>
      <c r="F13" s="7" t="str">
        <f>VLOOKUP(VLOOKUP($A13,'IN-損失金額'!$A:$K,11,FALSE),'IN-影響程度'!$B:$L,6,FALSE)</f>
        <v>#N/A</v>
      </c>
      <c r="G13" s="41" t="str">
        <f>AVERAGE('IN-案件機率總表'!11:11)</f>
        <v>#DIV/0!</v>
      </c>
      <c r="H13" s="40" t="str">
        <f>AVERAGE('IN-案件機率總表'!11:11)</f>
        <v>#DIV/0!</v>
      </c>
      <c r="I13" s="9" t="str">
        <f>IF(G13="","",IF(G13&gt;'IN-機率層級說明'!$C$6,'IN-機率層級說明'!$A$6,IF(AND(G13&gt;='IN-機率層級說明'!F14,G13&lt;'IN-機率層級說明'!$C$5),'IN-機率層級說明'!$A$5,IF(AND(G13&gt;='IN-機率層級說明'!F13,G13&lt;'IN-機率層級說明'!$C$4),'IN-機率層級說明'!$A$4,'IN-機率層級說明'!$A$3))))</f>
        <v>#DIV/0!</v>
      </c>
      <c r="J13" s="9" t="s">
        <v>33</v>
      </c>
    </row>
    <row r="14" ht="24.75" customHeight="1">
      <c r="A14" s="6" t="s">
        <v>41</v>
      </c>
      <c r="B14" s="39">
        <v>0.1</v>
      </c>
      <c r="C14" s="7" t="str">
        <f>VLOOKUP(VLOOKUP($A14,'IN-損失金額'!$A:$K,11,FALSE),'IN-影響程度'!$B:$L,3,FALSE)</f>
        <v>#N/A</v>
      </c>
      <c r="D14" s="7" t="str">
        <f>VLOOKUP(VLOOKUP($A14,'IN-損失金額'!$A:$K,11,FALSE),'IN-影響程度'!$B:$L,4,FALSE)</f>
        <v>#N/A</v>
      </c>
      <c r="E14" s="7" t="str">
        <f>VLOOKUP(VLOOKUP($A14,'IN-損失金額'!$A:$K,11,FALSE),'IN-影響程度'!$B:$L,5,FALSE)</f>
        <v>#N/A</v>
      </c>
      <c r="F14" s="7" t="str">
        <f>VLOOKUP(VLOOKUP($A14,'IN-損失金額'!$A:$K,11,FALSE),'IN-影響程度'!$B:$L,6,FALSE)</f>
        <v>#N/A</v>
      </c>
      <c r="G14" s="41" t="str">
        <f>AVERAGE('IN-案件機率總表'!12:12)</f>
        <v>#DIV/0!</v>
      </c>
      <c r="H14" s="40" t="str">
        <f>AVERAGE('IN-案件機率總表'!12:12)</f>
        <v>#DIV/0!</v>
      </c>
      <c r="I14" s="9" t="str">
        <f>IF(G14="","",IF(G14&gt;'IN-機率層級說明'!$C$6,'IN-機率層級說明'!$A$6,IF(AND(G14&gt;='IN-機率層級說明'!F15,G14&lt;'IN-機率層級說明'!$C$5),'IN-機率層級說明'!$A$5,IF(AND(G14&gt;='IN-機率層級說明'!F14,G14&lt;'IN-機率層級說明'!$C$4),'IN-機率層級說明'!$A$4,'IN-機率層級說明'!$A$3))))</f>
        <v>#DIV/0!</v>
      </c>
      <c r="J14" s="9" t="s">
        <v>33</v>
      </c>
    </row>
    <row r="15" ht="24.75" customHeight="1">
      <c r="A15" s="6" t="s">
        <v>42</v>
      </c>
      <c r="B15" s="39">
        <v>0.3</v>
      </c>
      <c r="C15" s="7" t="str">
        <f>VLOOKUP(VLOOKUP($A15,'IN-損失金額'!$A:$K,11,FALSE),'IN-影響程度'!$B:$L,3,FALSE)</f>
        <v>#N/A</v>
      </c>
      <c r="D15" s="7" t="str">
        <f>VLOOKUP(VLOOKUP($A15,'IN-損失金額'!$A:$K,11,FALSE),'IN-影響程度'!$B:$L,4,FALSE)</f>
        <v>#N/A</v>
      </c>
      <c r="E15" s="7" t="str">
        <f>VLOOKUP(VLOOKUP($A15,'IN-損失金額'!$A:$K,11,FALSE),'IN-影響程度'!$B:$L,5,FALSE)</f>
        <v>#N/A</v>
      </c>
      <c r="F15" s="7" t="str">
        <f>VLOOKUP(VLOOKUP($A15,'IN-損失金額'!$A:$K,11,FALSE),'IN-影響程度'!$B:$L,6,FALSE)</f>
        <v>#N/A</v>
      </c>
      <c r="G15" s="41" t="str">
        <f>AVERAGE('IN-案件機率總表'!13:13)</f>
        <v>#DIV/0!</v>
      </c>
      <c r="H15" s="40" t="str">
        <f>AVERAGE('IN-案件機率總表'!13:13)</f>
        <v>#DIV/0!</v>
      </c>
      <c r="I15" s="9" t="str">
        <f>IF(G15="","",IF(G15&gt;'IN-機率層級說明'!$C$6,'IN-機率層級說明'!$A$6,IF(AND(G15&gt;='IN-機率層級說明'!F16,G15&lt;'IN-機率層級說明'!$C$5),'IN-機率層級說明'!$A$5,IF(AND(G15&gt;='IN-機率層級說明'!F15,G15&lt;'IN-機率層級說明'!$C$4),'IN-機率層級說明'!$A$4,'IN-機率層級說明'!$A$3))))</f>
        <v>#DIV/0!</v>
      </c>
      <c r="J15" s="9" t="s">
        <v>33</v>
      </c>
    </row>
    <row r="16" ht="24.75" customHeight="1">
      <c r="A16" s="6" t="s">
        <v>43</v>
      </c>
      <c r="B16" s="39">
        <v>0.0</v>
      </c>
      <c r="C16" s="7" t="str">
        <f>VLOOKUP(VLOOKUP($A16,'IN-損失金額'!$A:$K,11,FALSE),'IN-影響程度'!$B:$L,3,FALSE)</f>
        <v>#N/A</v>
      </c>
      <c r="D16" s="7" t="str">
        <f>VLOOKUP(VLOOKUP($A16,'IN-損失金額'!$A:$K,11,FALSE),'IN-影響程度'!$B:$L,4,FALSE)</f>
        <v>#N/A</v>
      </c>
      <c r="E16" s="7" t="str">
        <f>VLOOKUP(VLOOKUP($A16,'IN-損失金額'!$A:$K,11,FALSE),'IN-影響程度'!$B:$L,5,FALSE)</f>
        <v>#N/A</v>
      </c>
      <c r="F16" s="7" t="str">
        <f>VLOOKUP(VLOOKUP($A16,'IN-損失金額'!$A:$K,11,FALSE),'IN-影響程度'!$B:$L,6,FALSE)</f>
        <v>#N/A</v>
      </c>
      <c r="G16" s="41" t="str">
        <f>AVERAGE('IN-案件機率總表'!14:14)</f>
        <v>#DIV/0!</v>
      </c>
      <c r="H16" s="40" t="str">
        <f>AVERAGE('IN-案件機率總表'!14:14)</f>
        <v>#DIV/0!</v>
      </c>
      <c r="I16" s="9" t="str">
        <f>IF(G16="","",IF(G16&gt;'IN-機率層級說明'!$C$6,'IN-機率層級說明'!$A$6,IF(AND(G16&gt;='IN-機率層級說明'!F17,G16&lt;'IN-機率層級說明'!$C$5),'IN-機率層級說明'!$A$5,IF(AND(G16&gt;='IN-機率層級說明'!F16,G16&lt;'IN-機率層級說明'!$C$4),'IN-機率層級說明'!$A$4,'IN-機率層級說明'!$A$3))))</f>
        <v>#DIV/0!</v>
      </c>
      <c r="J16" s="9" t="s">
        <v>29</v>
      </c>
    </row>
    <row r="17" ht="24.75" customHeight="1">
      <c r="A17" s="6" t="s">
        <v>44</v>
      </c>
      <c r="B17" s="39">
        <v>0.0</v>
      </c>
      <c r="C17" s="7" t="str">
        <f>VLOOKUP(VLOOKUP($A17,'IN-損失金額'!$A:$K,11,FALSE),'IN-影響程度'!$B:$L,3,FALSE)</f>
        <v>#N/A</v>
      </c>
      <c r="D17" s="7" t="str">
        <f>VLOOKUP(VLOOKUP($A17,'IN-損失金額'!$A:$K,11,FALSE),'IN-影響程度'!$B:$L,4,FALSE)</f>
        <v>#N/A</v>
      </c>
      <c r="E17" s="7" t="str">
        <f>VLOOKUP(VLOOKUP($A17,'IN-損失金額'!$A:$K,11,FALSE),'IN-影響程度'!$B:$L,5,FALSE)</f>
        <v>#N/A</v>
      </c>
      <c r="F17" s="7" t="str">
        <f>VLOOKUP(VLOOKUP($A17,'IN-損失金額'!$A:$K,11,FALSE),'IN-影響程度'!$B:$L,6,FALSE)</f>
        <v>#N/A</v>
      </c>
      <c r="G17" s="41" t="str">
        <f>AVERAGE('IN-案件機率總表'!15:15)</f>
        <v>#DIV/0!</v>
      </c>
      <c r="H17" s="40" t="str">
        <f>AVERAGE('IN-案件機率總表'!15:15)</f>
        <v>#DIV/0!</v>
      </c>
      <c r="I17" s="9" t="str">
        <f>IF(G17="","",IF(G17&gt;'IN-機率層級說明'!$C$6,'IN-機率層級說明'!$A$6,IF(AND(G17&gt;='IN-機率層級說明'!F18,G17&lt;'IN-機率層級說明'!$C$5),'IN-機率層級說明'!$A$5,IF(AND(G17&gt;='IN-機率層級說明'!F17,G17&lt;'IN-機率層級說明'!$C$4),'IN-機率層級說明'!$A$4,'IN-機率層級說明'!$A$3))))</f>
        <v>#DIV/0!</v>
      </c>
      <c r="J17" s="9" t="s">
        <v>31</v>
      </c>
    </row>
    <row r="18" ht="24.75" customHeight="1">
      <c r="A18" s="6" t="s">
        <v>45</v>
      </c>
      <c r="B18" s="39">
        <v>0.0</v>
      </c>
      <c r="C18" s="7" t="str">
        <f>VLOOKUP(VLOOKUP($A18,'IN-損失金額'!$A:$K,11,FALSE),'IN-影響程度'!$B:$L,3,FALSE)</f>
        <v>#N/A</v>
      </c>
      <c r="D18" s="7" t="str">
        <f>VLOOKUP(VLOOKUP($A18,'IN-損失金額'!$A:$K,11,FALSE),'IN-影響程度'!$B:$L,4,FALSE)</f>
        <v>#N/A</v>
      </c>
      <c r="E18" s="7" t="str">
        <f>VLOOKUP(VLOOKUP($A18,'IN-損失金額'!$A:$K,11,FALSE),'IN-影響程度'!$B:$L,5,FALSE)</f>
        <v>#N/A</v>
      </c>
      <c r="F18" s="7" t="str">
        <f>VLOOKUP(VLOOKUP($A18,'IN-損失金額'!$A:$K,11,FALSE),'IN-影響程度'!$B:$L,6,FALSE)</f>
        <v>#N/A</v>
      </c>
      <c r="G18" s="41" t="str">
        <f>AVERAGE('IN-案件機率總表'!16:16)</f>
        <v>#DIV/0!</v>
      </c>
      <c r="H18" s="40" t="str">
        <f>AVERAGE('IN-案件機率總表'!16:16)</f>
        <v>#DIV/0!</v>
      </c>
      <c r="I18" s="9" t="str">
        <f>IF(G18="","",IF(G18&gt;'IN-機率層級說明'!$C$6,'IN-機率層級說明'!$A$6,IF(AND(G18&gt;='IN-機率層級說明'!F19,G18&lt;'IN-機率層級說明'!$C$5),'IN-機率層級說明'!$A$5,IF(AND(G18&gt;='IN-機率層級說明'!F18,G18&lt;'IN-機率層級說明'!$C$4),'IN-機率層級說明'!$A$4,'IN-機率層級說明'!$A$3))))</f>
        <v>#DIV/0!</v>
      </c>
      <c r="J18" s="9" t="s">
        <v>33</v>
      </c>
    </row>
    <row r="19" ht="24.75" customHeight="1">
      <c r="A19" s="6" t="s">
        <v>46</v>
      </c>
      <c r="B19" s="39">
        <v>0.0</v>
      </c>
      <c r="C19" s="7" t="str">
        <f>VLOOKUP(VLOOKUP($A19,'IN-損失金額'!$A:$K,11,FALSE),'IN-影響程度'!$B:$L,3,FALSE)</f>
        <v>#N/A</v>
      </c>
      <c r="D19" s="7" t="str">
        <f>VLOOKUP(VLOOKUP($A19,'IN-損失金額'!$A:$K,11,FALSE),'IN-影響程度'!$B:$L,4,FALSE)</f>
        <v>#N/A</v>
      </c>
      <c r="E19" s="7" t="str">
        <f>VLOOKUP(VLOOKUP($A19,'IN-損失金額'!$A:$K,11,FALSE),'IN-影響程度'!$B:$L,5,FALSE)</f>
        <v>#N/A</v>
      </c>
      <c r="F19" s="7" t="str">
        <f>VLOOKUP(VLOOKUP($A19,'IN-損失金額'!$A:$K,11,FALSE),'IN-影響程度'!$B:$L,6,FALSE)</f>
        <v>#N/A</v>
      </c>
      <c r="G19" s="41" t="str">
        <f>AVERAGE('IN-案件機率總表'!17:17)</f>
        <v>#DIV/0!</v>
      </c>
      <c r="H19" s="40" t="str">
        <f>AVERAGE('IN-案件機率總表'!17:17)</f>
        <v>#DIV/0!</v>
      </c>
      <c r="I19" s="9" t="str">
        <f>IF(G19="","",IF(G19&gt;'IN-機率層級說明'!$C$6,'IN-機率層級說明'!$A$6,IF(AND(G19&gt;='IN-機率層級說明'!F20,G19&lt;'IN-機率層級說明'!$C$5),'IN-機率層級說明'!$A$5,IF(AND(G19&gt;='IN-機率層級說明'!F19,G19&lt;'IN-機率層級說明'!$C$4),'IN-機率層級說明'!$A$4,'IN-機率層級說明'!$A$3))))</f>
        <v>#DIV/0!</v>
      </c>
      <c r="J19" s="9" t="s">
        <v>33</v>
      </c>
    </row>
    <row r="20" ht="24.75" customHeight="1">
      <c r="A20" s="6" t="s">
        <v>47</v>
      </c>
      <c r="B20" s="39">
        <v>0.1</v>
      </c>
      <c r="C20" s="7" t="str">
        <f>VLOOKUP(VLOOKUP($A20,'IN-損失金額'!$A:$K,11,FALSE),'IN-影響程度'!$B:$L,3,FALSE)</f>
        <v>#N/A</v>
      </c>
      <c r="D20" s="7" t="str">
        <f>VLOOKUP(VLOOKUP($A20,'IN-損失金額'!$A:$K,11,FALSE),'IN-影響程度'!$B:$L,4,FALSE)</f>
        <v>#N/A</v>
      </c>
      <c r="E20" s="7" t="str">
        <f>VLOOKUP(VLOOKUP($A20,'IN-損失金額'!$A:$K,11,FALSE),'IN-影響程度'!$B:$L,5,FALSE)</f>
        <v>#N/A</v>
      </c>
      <c r="F20" s="7" t="str">
        <f>VLOOKUP(VLOOKUP($A20,'IN-損失金額'!$A:$K,11,FALSE),'IN-影響程度'!$B:$L,6,FALSE)</f>
        <v>#N/A</v>
      </c>
      <c r="G20" s="41" t="str">
        <f>AVERAGE('IN-案件機率總表'!18:18)</f>
        <v>#DIV/0!</v>
      </c>
      <c r="H20" s="40" t="str">
        <f>AVERAGE('IN-案件機率總表'!18:18)</f>
        <v>#DIV/0!</v>
      </c>
      <c r="I20" s="9" t="str">
        <f>IF(G20="","",IF(G20&gt;'IN-機率層級說明'!$C$6,'IN-機率層級說明'!$A$6,IF(AND(G20&gt;='IN-機率層級說明'!F21,G20&lt;'IN-機率層級說明'!$C$5),'IN-機率層級說明'!$A$5,IF(AND(G20&gt;='IN-機率層級說明'!F20,G20&lt;'IN-機率層級說明'!$C$4),'IN-機率層級說明'!$A$4,'IN-機率層級說明'!$A$3))))</f>
        <v>#DIV/0!</v>
      </c>
      <c r="J20" s="9" t="s">
        <v>33</v>
      </c>
    </row>
    <row r="21" ht="24.75" customHeight="1">
      <c r="A21" s="6" t="s">
        <v>48</v>
      </c>
      <c r="B21" s="39">
        <v>0.1</v>
      </c>
      <c r="C21" s="7" t="str">
        <f>VLOOKUP(VLOOKUP($A21,'IN-損失金額'!$A:$K,11,FALSE),'IN-影響程度'!$B:$L,3,FALSE)</f>
        <v>#N/A</v>
      </c>
      <c r="D21" s="7" t="str">
        <f>VLOOKUP(VLOOKUP($A21,'IN-損失金額'!$A:$K,11,FALSE),'IN-影響程度'!$B:$L,4,FALSE)</f>
        <v>#N/A</v>
      </c>
      <c r="E21" s="7" t="str">
        <f>VLOOKUP(VLOOKUP($A21,'IN-損失金額'!$A:$K,11,FALSE),'IN-影響程度'!$B:$L,5,FALSE)</f>
        <v>#N/A</v>
      </c>
      <c r="F21" s="7" t="str">
        <f>VLOOKUP(VLOOKUP($A21,'IN-損失金額'!$A:$K,11,FALSE),'IN-影響程度'!$B:$L,6,FALSE)</f>
        <v>#N/A</v>
      </c>
      <c r="G21" s="41" t="str">
        <f>AVERAGE('IN-案件機率總表'!19:19)</f>
        <v>#DIV/0!</v>
      </c>
      <c r="H21" s="40" t="str">
        <f>AVERAGE('IN-案件機率總表'!19:19)</f>
        <v>#DIV/0!</v>
      </c>
      <c r="I21" s="9" t="str">
        <f>IF(G21="","",IF(G21&gt;'IN-機率層級說明'!$C$6,'IN-機率層級說明'!$A$6,IF(AND(G21&gt;='IN-機率層級說明'!F22,G21&lt;'IN-機率層級說明'!$C$5),'IN-機率層級說明'!$A$5,IF(AND(G21&gt;='IN-機率層級說明'!F21,G21&lt;'IN-機率層級說明'!$C$4),'IN-機率層級說明'!$A$4,'IN-機率層級說明'!$A$3))))</f>
        <v>#DIV/0!</v>
      </c>
      <c r="J21" s="9" t="s">
        <v>33</v>
      </c>
    </row>
    <row r="22" ht="24.75" customHeight="1">
      <c r="A22" s="6" t="s">
        <v>49</v>
      </c>
      <c r="B22" s="39">
        <v>0.1</v>
      </c>
      <c r="C22" s="7" t="str">
        <f>VLOOKUP(VLOOKUP($A22,'IN-損失金額'!$A:$K,11,FALSE),'IN-影響程度'!$B:$L,3,FALSE)</f>
        <v>#N/A</v>
      </c>
      <c r="D22" s="7" t="str">
        <f>VLOOKUP(VLOOKUP($A22,'IN-損失金額'!$A:$K,11,FALSE),'IN-影響程度'!$B:$L,4,FALSE)</f>
        <v>#N/A</v>
      </c>
      <c r="E22" s="7" t="str">
        <f>VLOOKUP(VLOOKUP($A22,'IN-損失金額'!$A:$K,11,FALSE),'IN-影響程度'!$B:$L,5,FALSE)</f>
        <v>#N/A</v>
      </c>
      <c r="F22" s="7" t="str">
        <f>VLOOKUP(VLOOKUP($A22,'IN-損失金額'!$A:$K,11,FALSE),'IN-影響程度'!$B:$L,6,FALSE)</f>
        <v>#N/A</v>
      </c>
      <c r="G22" s="41" t="str">
        <f>AVERAGE('IN-案件機率總表'!20:20)</f>
        <v>#DIV/0!</v>
      </c>
      <c r="H22" s="40" t="str">
        <f>AVERAGE('IN-案件機率總表'!20:20)</f>
        <v>#DIV/0!</v>
      </c>
      <c r="I22" s="9" t="str">
        <f>IF(G22="","",IF(G22&gt;'IN-機率層級說明'!$C$6,'IN-機率層級說明'!$A$6,IF(AND(G22&gt;='IN-機率層級說明'!F23,G22&lt;'IN-機率層級說明'!$C$5),'IN-機率層級說明'!$A$5,IF(AND(G22&gt;='IN-機率層級說明'!F22,G22&lt;'IN-機率層級說明'!$C$4),'IN-機率層級說明'!$A$4,'IN-機率層級說明'!$A$3))))</f>
        <v>#DIV/0!</v>
      </c>
      <c r="J22" s="9" t="s">
        <v>33</v>
      </c>
    </row>
    <row r="23" ht="24.75" customHeight="1">
      <c r="A23" s="6" t="s">
        <v>50</v>
      </c>
      <c r="B23" s="39">
        <v>0.0</v>
      </c>
      <c r="C23" s="7" t="str">
        <f>VLOOKUP(VLOOKUP($A23,'IN-損失金額'!$A:$K,11,FALSE),'IN-影響程度'!$B:$L,3,FALSE)</f>
        <v>#N/A</v>
      </c>
      <c r="D23" s="7" t="str">
        <f>VLOOKUP(VLOOKUP($A23,'IN-損失金額'!$A:$K,11,FALSE),'IN-影響程度'!$B:$L,4,FALSE)</f>
        <v>#N/A</v>
      </c>
      <c r="E23" s="7" t="str">
        <f>VLOOKUP(VLOOKUP($A23,'IN-損失金額'!$A:$K,11,FALSE),'IN-影響程度'!$B:$L,5,FALSE)</f>
        <v>#N/A</v>
      </c>
      <c r="F23" s="7" t="str">
        <f>VLOOKUP(VLOOKUP($A23,'IN-損失金額'!$A:$K,11,FALSE),'IN-影響程度'!$B:$L,6,FALSE)</f>
        <v>#N/A</v>
      </c>
      <c r="G23" s="41" t="str">
        <f>AVERAGE('IN-案件機率總表'!21:21)</f>
        <v>#DIV/0!</v>
      </c>
      <c r="H23" s="40" t="str">
        <f>AVERAGE('IN-案件機率總表'!21:21)</f>
        <v>#DIV/0!</v>
      </c>
      <c r="I23" s="9" t="str">
        <f>IF(G23="","",IF(G23&gt;'IN-機率層級說明'!$C$6,'IN-機率層級說明'!$A$6,IF(AND(G23&gt;='IN-機率層級說明'!F24,G23&lt;'IN-機率層級說明'!$C$5),'IN-機率層級說明'!$A$5,IF(AND(G23&gt;='IN-機率層級說明'!F23,G23&lt;'IN-機率層級說明'!$C$4),'IN-機率層級說明'!$A$4,'IN-機率層級說明'!$A$3))))</f>
        <v>#DIV/0!</v>
      </c>
      <c r="J23" s="9" t="s">
        <v>33</v>
      </c>
    </row>
    <row r="24" ht="24.75" customHeight="1">
      <c r="A24" s="6" t="s">
        <v>51</v>
      </c>
      <c r="B24" s="39">
        <v>0.1</v>
      </c>
      <c r="C24" s="7" t="str">
        <f>VLOOKUP(VLOOKUP($A24,'IN-損失金額'!$A:$K,11,FALSE),'IN-影響程度'!$B:$L,3,FALSE)</f>
        <v>#N/A</v>
      </c>
      <c r="D24" s="7" t="str">
        <f>VLOOKUP(VLOOKUP($A24,'IN-損失金額'!$A:$K,11,FALSE),'IN-影響程度'!$B:$L,4,FALSE)</f>
        <v>#N/A</v>
      </c>
      <c r="E24" s="7" t="str">
        <f>VLOOKUP(VLOOKUP($A24,'IN-損失金額'!$A:$K,11,FALSE),'IN-影響程度'!$B:$L,5,FALSE)</f>
        <v>#N/A</v>
      </c>
      <c r="F24" s="7" t="str">
        <f>VLOOKUP(VLOOKUP($A24,'IN-損失金額'!$A:$K,11,FALSE),'IN-影響程度'!$B:$L,6,FALSE)</f>
        <v>#N/A</v>
      </c>
      <c r="G24" s="41" t="str">
        <f>AVERAGE('IN-案件機率總表'!22:22)</f>
        <v>#DIV/0!</v>
      </c>
      <c r="H24" s="40" t="str">
        <f>AVERAGE('IN-案件機率總表'!22:22)</f>
        <v>#DIV/0!</v>
      </c>
      <c r="I24" s="9" t="str">
        <f>IF(G24="","",IF(G24&gt;'IN-機率層級說明'!$C$6,'IN-機率層級說明'!$A$6,IF(AND(G24&gt;='IN-機率層級說明'!F25,G24&lt;'IN-機率層級說明'!$C$5),'IN-機率層級說明'!$A$5,IF(AND(G24&gt;='IN-機率層級說明'!F24,G24&lt;'IN-機率層級說明'!$C$4),'IN-機率層級說明'!$A$4,'IN-機率層級說明'!$A$3))))</f>
        <v>#DIV/0!</v>
      </c>
      <c r="J24" s="9" t="s">
        <v>33</v>
      </c>
    </row>
    <row r="25" ht="24.75" customHeight="1">
      <c r="A25" s="6" t="s">
        <v>52</v>
      </c>
      <c r="B25" s="39">
        <v>0.1</v>
      </c>
      <c r="C25" s="7" t="str">
        <f>VLOOKUP(VLOOKUP($A25,'IN-損失金額'!$A:$K,11,FALSE),'IN-影響程度'!$B:$L,3,FALSE)</f>
        <v>#N/A</v>
      </c>
      <c r="D25" s="7" t="str">
        <f>VLOOKUP(VLOOKUP($A25,'IN-損失金額'!$A:$K,11,FALSE),'IN-影響程度'!$B:$L,4,FALSE)</f>
        <v>#N/A</v>
      </c>
      <c r="E25" s="7" t="str">
        <f>VLOOKUP(VLOOKUP($A25,'IN-損失金額'!$A:$K,11,FALSE),'IN-影響程度'!$B:$L,5,FALSE)</f>
        <v>#N/A</v>
      </c>
      <c r="F25" s="7" t="str">
        <f>VLOOKUP(VLOOKUP($A25,'IN-損失金額'!$A:$K,11,FALSE),'IN-影響程度'!$B:$L,6,FALSE)</f>
        <v>#N/A</v>
      </c>
      <c r="G25" s="41" t="str">
        <f>AVERAGE('IN-案件機率總表'!23:23)</f>
        <v>#DIV/0!</v>
      </c>
      <c r="H25" s="40" t="str">
        <f>AVERAGE('IN-案件機率總表'!23:23)</f>
        <v>#DIV/0!</v>
      </c>
      <c r="I25" s="9" t="str">
        <f>IF(G25="","",IF(G25&gt;'IN-機率層級說明'!$C$6,'IN-機率層級說明'!$A$6,IF(AND(G25&gt;='IN-機率層級說明'!F26,G25&lt;'IN-機率層級說明'!$C$5),'IN-機率層級說明'!$A$5,IF(AND(G25&gt;='IN-機率層級說明'!F25,G25&lt;'IN-機率層級說明'!$C$4),'IN-機率層級說明'!$A$4,'IN-機率層級說明'!$A$3))))</f>
        <v>#DIV/0!</v>
      </c>
      <c r="J25" s="9" t="s">
        <v>33</v>
      </c>
    </row>
    <row r="26" ht="24.75" customHeight="1">
      <c r="A26" s="6" t="s">
        <v>53</v>
      </c>
      <c r="B26" s="39">
        <v>0.5</v>
      </c>
      <c r="C26" s="7" t="str">
        <f>VLOOKUP(VLOOKUP($A26,'IN-損失金額'!$A:$K,11,FALSE),'IN-影響程度'!$B:$L,3,FALSE)</f>
        <v>#N/A</v>
      </c>
      <c r="D26" s="7" t="str">
        <f>VLOOKUP(VLOOKUP($A26,'IN-損失金額'!$A:$K,11,FALSE),'IN-影響程度'!$B:$L,4,FALSE)</f>
        <v>#N/A</v>
      </c>
      <c r="E26" s="7" t="str">
        <f>VLOOKUP(VLOOKUP($A26,'IN-損失金額'!$A:$K,11,FALSE),'IN-影響程度'!$B:$L,5,FALSE)</f>
        <v>#N/A</v>
      </c>
      <c r="F26" s="7" t="str">
        <f>VLOOKUP(VLOOKUP($A26,'IN-損失金額'!$A:$K,11,FALSE),'IN-影響程度'!$B:$L,6,FALSE)</f>
        <v>#N/A</v>
      </c>
      <c r="G26" s="41" t="str">
        <f>AVERAGE('IN-案件機率總表'!24:24)</f>
        <v>#DIV/0!</v>
      </c>
      <c r="H26" s="40" t="str">
        <f>AVERAGE('IN-案件機率總表'!24:24)</f>
        <v>#DIV/0!</v>
      </c>
      <c r="I26" s="9" t="str">
        <f>IF(G26="","",IF(G26&gt;'IN-機率層級說明'!$C$6,'IN-機率層級說明'!$A$6,IF(AND(G26&gt;='IN-機率層級說明'!F27,G26&lt;'IN-機率層級說明'!$C$5),'IN-機率層級說明'!$A$5,IF(AND(G26&gt;='IN-機率層級說明'!F26,G26&lt;'IN-機率層級說明'!$C$4),'IN-機率層級說明'!$A$4,'IN-機率層級說明'!$A$3))))</f>
        <v>#DIV/0!</v>
      </c>
      <c r="J26" s="9" t="s">
        <v>33</v>
      </c>
    </row>
    <row r="27" ht="24.75" customHeight="1">
      <c r="A27" s="6" t="s">
        <v>54</v>
      </c>
      <c r="B27" s="39">
        <v>0.0</v>
      </c>
      <c r="C27" s="7" t="str">
        <f>VLOOKUP(VLOOKUP($A27,'IN-損失金額'!$A:$K,11,FALSE),'IN-影響程度'!$B:$L,3,FALSE)</f>
        <v>#N/A</v>
      </c>
      <c r="D27" s="7" t="str">
        <f>VLOOKUP(VLOOKUP($A27,'IN-損失金額'!$A:$K,11,FALSE),'IN-影響程度'!$B:$L,4,FALSE)</f>
        <v>#N/A</v>
      </c>
      <c r="E27" s="7" t="str">
        <f>VLOOKUP(VLOOKUP($A27,'IN-損失金額'!$A:$K,11,FALSE),'IN-影響程度'!$B:$L,5,FALSE)</f>
        <v>#N/A</v>
      </c>
      <c r="F27" s="7" t="str">
        <f>VLOOKUP(VLOOKUP($A27,'IN-損失金額'!$A:$K,11,FALSE),'IN-影響程度'!$B:$L,6,FALSE)</f>
        <v>#N/A</v>
      </c>
      <c r="G27" s="41" t="str">
        <f>AVERAGE('IN-案件機率總表'!25:25)</f>
        <v>#DIV/0!</v>
      </c>
      <c r="H27" s="40" t="str">
        <f>AVERAGE('IN-案件機率總表'!25:25)</f>
        <v>#DIV/0!</v>
      </c>
      <c r="I27" s="9" t="str">
        <f>IF(G27="","",IF(G27&gt;'IN-機率層級說明'!$C$6,'IN-機率層級說明'!$A$6,IF(AND(G27&gt;='IN-機率層級說明'!F28,G27&lt;'IN-機率層級說明'!$C$5),'IN-機率層級說明'!$A$5,IF(AND(G27&gt;='IN-機率層級說明'!F27,G27&lt;'IN-機率層級說明'!$C$4),'IN-機率層級說明'!$A$4,'IN-機率層級說明'!$A$3))))</f>
        <v>#DIV/0!</v>
      </c>
      <c r="J27" s="9" t="s">
        <v>29</v>
      </c>
    </row>
    <row r="28" ht="24.75" customHeight="1">
      <c r="A28" s="6" t="s">
        <v>55</v>
      </c>
      <c r="B28" s="39">
        <v>0.0</v>
      </c>
      <c r="C28" s="7" t="str">
        <f>VLOOKUP(VLOOKUP($A28,'IN-損失金額'!$A:$K,11,FALSE),'IN-影響程度'!$B:$L,3,FALSE)</f>
        <v>#N/A</v>
      </c>
      <c r="D28" s="7" t="str">
        <f>VLOOKUP(VLOOKUP($A28,'IN-損失金額'!$A:$K,11,FALSE),'IN-影響程度'!$B:$L,4,FALSE)</f>
        <v>#N/A</v>
      </c>
      <c r="E28" s="7" t="str">
        <f>VLOOKUP(VLOOKUP($A28,'IN-損失金額'!$A:$K,11,FALSE),'IN-影響程度'!$B:$L,5,FALSE)</f>
        <v>#N/A</v>
      </c>
      <c r="F28" s="7" t="str">
        <f>VLOOKUP(VLOOKUP($A28,'IN-損失金額'!$A:$K,11,FALSE),'IN-影響程度'!$B:$L,6,FALSE)</f>
        <v>#N/A</v>
      </c>
      <c r="G28" s="41" t="str">
        <f>AVERAGE('IN-案件機率總表'!26:26)</f>
        <v>#DIV/0!</v>
      </c>
      <c r="H28" s="40" t="str">
        <f>AVERAGE('IN-案件機率總表'!26:26)</f>
        <v>#DIV/0!</v>
      </c>
      <c r="I28" s="9" t="str">
        <f>IF(G28="","",IF(G28&gt;'IN-機率層級說明'!$C$6,'IN-機率層級說明'!$A$6,IF(AND(G28&gt;='IN-機率層級說明'!F29,G28&lt;'IN-機率層級說明'!$C$5),'IN-機率層級說明'!$A$5,IF(AND(G28&gt;='IN-機率層級說明'!F28,G28&lt;'IN-機率層級說明'!$C$4),'IN-機率層級說明'!$A$4,'IN-機率層級說明'!$A$3))))</f>
        <v>#DIV/0!</v>
      </c>
      <c r="J28" s="9" t="s">
        <v>31</v>
      </c>
    </row>
    <row r="29" ht="24.75" customHeight="1">
      <c r="A29" s="6" t="s">
        <v>56</v>
      </c>
      <c r="B29" s="39">
        <v>0.0</v>
      </c>
      <c r="C29" s="7" t="str">
        <f>VLOOKUP(VLOOKUP($A29,'IN-損失金額'!$A:$K,11,FALSE),'IN-影響程度'!$B:$L,3,FALSE)</f>
        <v>#N/A</v>
      </c>
      <c r="D29" s="7" t="str">
        <f>VLOOKUP(VLOOKUP($A29,'IN-損失金額'!$A:$K,11,FALSE),'IN-影響程度'!$B:$L,4,FALSE)</f>
        <v>#N/A</v>
      </c>
      <c r="E29" s="7" t="str">
        <f>VLOOKUP(VLOOKUP($A29,'IN-損失金額'!$A:$K,11,FALSE),'IN-影響程度'!$B:$L,5,FALSE)</f>
        <v>#N/A</v>
      </c>
      <c r="F29" s="7" t="str">
        <f>VLOOKUP(VLOOKUP($A29,'IN-損失金額'!$A:$K,11,FALSE),'IN-影響程度'!$B:$L,6,FALSE)</f>
        <v>#N/A</v>
      </c>
      <c r="G29" s="41" t="str">
        <f>AVERAGE('IN-案件機率總表'!27:27)</f>
        <v>#DIV/0!</v>
      </c>
      <c r="H29" s="40" t="str">
        <f>AVERAGE('IN-案件機率總表'!27:27)</f>
        <v>#DIV/0!</v>
      </c>
      <c r="I29" s="9" t="str">
        <f>IF(G29="","",IF(G29&gt;'IN-機率層級說明'!$C$6,'IN-機率層級說明'!$A$6,IF(AND(G29&gt;='IN-機率層級說明'!F30,G29&lt;'IN-機率層級說明'!$C$5),'IN-機率層級說明'!$A$5,IF(AND(G29&gt;='IN-機率層級說明'!F29,G29&lt;'IN-機率層級說明'!$C$4),'IN-機率層級說明'!$A$4,'IN-機率層級說明'!$A$3))))</f>
        <v>#DIV/0!</v>
      </c>
      <c r="J29" s="9" t="s">
        <v>33</v>
      </c>
    </row>
    <row r="30" ht="24.75" customHeight="1">
      <c r="A30" s="6" t="s">
        <v>57</v>
      </c>
      <c r="B30" s="39">
        <v>0.0</v>
      </c>
      <c r="C30" s="7" t="str">
        <f>VLOOKUP(VLOOKUP($A30,'IN-損失金額'!$A:$K,11,FALSE),'IN-影響程度'!$B:$L,3,FALSE)</f>
        <v>#N/A</v>
      </c>
      <c r="D30" s="7" t="str">
        <f>VLOOKUP(VLOOKUP($A30,'IN-損失金額'!$A:$K,11,FALSE),'IN-影響程度'!$B:$L,4,FALSE)</f>
        <v>#N/A</v>
      </c>
      <c r="E30" s="7" t="str">
        <f>VLOOKUP(VLOOKUP($A30,'IN-損失金額'!$A:$K,11,FALSE),'IN-影響程度'!$B:$L,5,FALSE)</f>
        <v>#N/A</v>
      </c>
      <c r="F30" s="7" t="str">
        <f>VLOOKUP(VLOOKUP($A30,'IN-損失金額'!$A:$K,11,FALSE),'IN-影響程度'!$B:$L,6,FALSE)</f>
        <v>#N/A</v>
      </c>
      <c r="G30" s="41" t="str">
        <f>AVERAGE('IN-案件機率總表'!28:28)</f>
        <v>#DIV/0!</v>
      </c>
      <c r="H30" s="40" t="str">
        <f>AVERAGE('IN-案件機率總表'!28:28)</f>
        <v>#DIV/0!</v>
      </c>
      <c r="I30" s="9" t="str">
        <f>IF(G30="","",IF(G30&gt;'IN-機率層級說明'!$C$6,'IN-機率層級說明'!$A$6,IF(AND(G30&gt;='IN-機率層級說明'!F31,G30&lt;'IN-機率層級說明'!$C$5),'IN-機率層級說明'!$A$5,IF(AND(G30&gt;='IN-機率層級說明'!F30,G30&lt;'IN-機率層級說明'!$C$4),'IN-機率層級說明'!$A$4,'IN-機率層級說明'!$A$3))))</f>
        <v>#DIV/0!</v>
      </c>
      <c r="J30" s="9" t="s">
        <v>33</v>
      </c>
    </row>
    <row r="31" ht="24.75" customHeight="1">
      <c r="A31" s="6" t="s">
        <v>58</v>
      </c>
      <c r="B31" s="39">
        <v>0.0</v>
      </c>
      <c r="C31" s="7" t="str">
        <f>VLOOKUP(VLOOKUP($A31,'IN-損失金額'!$A:$K,11,FALSE),'IN-影響程度'!$B:$L,3,FALSE)</f>
        <v>#N/A</v>
      </c>
      <c r="D31" s="7" t="str">
        <f>VLOOKUP(VLOOKUP($A31,'IN-損失金額'!$A:$K,11,FALSE),'IN-影響程度'!$B:$L,4,FALSE)</f>
        <v>#N/A</v>
      </c>
      <c r="E31" s="7" t="str">
        <f>VLOOKUP(VLOOKUP($A31,'IN-損失金額'!$A:$K,11,FALSE),'IN-影響程度'!$B:$L,5,FALSE)</f>
        <v>#N/A</v>
      </c>
      <c r="F31" s="7" t="str">
        <f>VLOOKUP(VLOOKUP($A31,'IN-損失金額'!$A:$K,11,FALSE),'IN-影響程度'!$B:$L,6,FALSE)</f>
        <v>#N/A</v>
      </c>
      <c r="G31" s="41" t="str">
        <f>AVERAGE('IN-案件機率總表'!29:29)</f>
        <v>#DIV/0!</v>
      </c>
      <c r="H31" s="40" t="str">
        <f>AVERAGE('IN-案件機率總表'!29:29)</f>
        <v>#DIV/0!</v>
      </c>
      <c r="I31" s="9" t="str">
        <f>IF(G31="","",IF(G31&gt;'IN-機率層級說明'!$C$6,'IN-機率層級說明'!$A$6,IF(AND(G31&gt;='IN-機率層級說明'!F32,G31&lt;'IN-機率層級說明'!$C$5),'IN-機率層級說明'!$A$5,IF(AND(G31&gt;='IN-機率層級說明'!F31,G31&lt;'IN-機率層級說明'!$C$4),'IN-機率層級說明'!$A$4,'IN-機率層級說明'!$A$3))))</f>
        <v>#DIV/0!</v>
      </c>
      <c r="J31" s="9" t="s">
        <v>33</v>
      </c>
    </row>
    <row r="32" ht="24.75" customHeight="1">
      <c r="A32" s="6" t="s">
        <v>59</v>
      </c>
      <c r="B32" s="39">
        <v>0.1</v>
      </c>
      <c r="C32" s="7" t="str">
        <f>VLOOKUP(VLOOKUP($A32,'IN-損失金額'!$A:$K,11,FALSE),'IN-影響程度'!$B:$L,3,FALSE)</f>
        <v>#N/A</v>
      </c>
      <c r="D32" s="7" t="str">
        <f>VLOOKUP(VLOOKUP($A32,'IN-損失金額'!$A:$K,11,FALSE),'IN-影響程度'!$B:$L,4,FALSE)</f>
        <v>#N/A</v>
      </c>
      <c r="E32" s="7" t="str">
        <f>VLOOKUP(VLOOKUP($A32,'IN-損失金額'!$A:$K,11,FALSE),'IN-影響程度'!$B:$L,5,FALSE)</f>
        <v>#N/A</v>
      </c>
      <c r="F32" s="7" t="str">
        <f>VLOOKUP(VLOOKUP($A32,'IN-損失金額'!$A:$K,11,FALSE),'IN-影響程度'!$B:$L,6,FALSE)</f>
        <v>#N/A</v>
      </c>
      <c r="G32" s="41" t="str">
        <f>AVERAGE('IN-案件機率總表'!30:30)</f>
        <v>#DIV/0!</v>
      </c>
      <c r="H32" s="40" t="str">
        <f>AVERAGE('IN-案件機率總表'!30:30)</f>
        <v>#DIV/0!</v>
      </c>
      <c r="I32" s="9" t="str">
        <f>IF(G32="","",IF(G32&gt;'IN-機率層級說明'!$C$6,'IN-機率層級說明'!$A$6,IF(AND(G32&gt;='IN-機率層級說明'!F33,G32&lt;'IN-機率層級說明'!$C$5),'IN-機率層級說明'!$A$5,IF(AND(G32&gt;='IN-機率層級說明'!F32,G32&lt;'IN-機率層級說明'!$C$4),'IN-機率層級說明'!$A$4,'IN-機率層級說明'!$A$3))))</f>
        <v>#DIV/0!</v>
      </c>
      <c r="J32" s="9" t="s">
        <v>33</v>
      </c>
    </row>
    <row r="33" ht="24.75" customHeight="1">
      <c r="A33" s="6" t="s">
        <v>60</v>
      </c>
      <c r="B33" s="39">
        <v>0.1</v>
      </c>
      <c r="C33" s="7" t="str">
        <f>VLOOKUP(VLOOKUP($A33,'IN-損失金額'!$A:$K,11,FALSE),'IN-影響程度'!$B:$L,3,FALSE)</f>
        <v>#N/A</v>
      </c>
      <c r="D33" s="7" t="str">
        <f>VLOOKUP(VLOOKUP($A33,'IN-損失金額'!$A:$K,11,FALSE),'IN-影響程度'!$B:$L,4,FALSE)</f>
        <v>#N/A</v>
      </c>
      <c r="E33" s="7" t="str">
        <f>VLOOKUP(VLOOKUP($A33,'IN-損失金額'!$A:$K,11,FALSE),'IN-影響程度'!$B:$L,5,FALSE)</f>
        <v>#N/A</v>
      </c>
      <c r="F33" s="7" t="str">
        <f>VLOOKUP(VLOOKUP($A33,'IN-損失金額'!$A:$K,11,FALSE),'IN-影響程度'!$B:$L,6,FALSE)</f>
        <v>#N/A</v>
      </c>
      <c r="G33" s="41" t="str">
        <f>AVERAGE('IN-案件機率總表'!31:31)</f>
        <v>#DIV/0!</v>
      </c>
      <c r="H33" s="40" t="str">
        <f>AVERAGE('IN-案件機率總表'!31:31)</f>
        <v>#DIV/0!</v>
      </c>
      <c r="I33" s="9" t="str">
        <f>IF(G33="","",IF(G33&gt;'IN-機率層級說明'!$C$6,'IN-機率層級說明'!$A$6,IF(AND(G33&gt;='IN-機率層級說明'!F34,G33&lt;'IN-機率層級說明'!$C$5),'IN-機率層級說明'!$A$5,IF(AND(G33&gt;='IN-機率層級說明'!F33,G33&lt;'IN-機率層級說明'!$C$4),'IN-機率層級說明'!$A$4,'IN-機率層級說明'!$A$3))))</f>
        <v>#DIV/0!</v>
      </c>
      <c r="J33" s="9" t="s">
        <v>33</v>
      </c>
    </row>
    <row r="34" ht="24.75" customHeight="1">
      <c r="A34" s="6" t="s">
        <v>61</v>
      </c>
      <c r="B34" s="39">
        <v>0.3</v>
      </c>
      <c r="C34" s="7" t="str">
        <f>VLOOKUP(VLOOKUP($A34,'IN-損失金額'!$A:$K,11,FALSE),'IN-影響程度'!$B:$L,3,FALSE)</f>
        <v>#N/A</v>
      </c>
      <c r="D34" s="7" t="str">
        <f>VLOOKUP(VLOOKUP($A34,'IN-損失金額'!$A:$K,11,FALSE),'IN-影響程度'!$B:$L,4,FALSE)</f>
        <v>#N/A</v>
      </c>
      <c r="E34" s="7" t="str">
        <f>VLOOKUP(VLOOKUP($A34,'IN-損失金額'!$A:$K,11,FALSE),'IN-影響程度'!$B:$L,5,FALSE)</f>
        <v>#N/A</v>
      </c>
      <c r="F34" s="7" t="str">
        <f>VLOOKUP(VLOOKUP($A34,'IN-損失金額'!$A:$K,11,FALSE),'IN-影響程度'!$B:$L,6,FALSE)</f>
        <v>#N/A</v>
      </c>
      <c r="G34" s="41" t="str">
        <f>AVERAGE('IN-案件機率總表'!32:32)</f>
        <v>#DIV/0!</v>
      </c>
      <c r="H34" s="40" t="str">
        <f>AVERAGE('IN-案件機率總表'!32:32)</f>
        <v>#DIV/0!</v>
      </c>
      <c r="I34" s="9" t="str">
        <f>IF(G34="","",IF(G34&gt;'IN-機率層級說明'!$C$6,'IN-機率層級說明'!$A$6,IF(AND(G34&gt;='IN-機率層級說明'!F35,G34&lt;'IN-機率層級說明'!$C$5),'IN-機率層級說明'!$A$5,IF(AND(G34&gt;='IN-機率層級說明'!F34,G34&lt;'IN-機率層級說明'!$C$4),'IN-機率層級說明'!$A$4,'IN-機率層級說明'!$A$3))))</f>
        <v>#DIV/0!</v>
      </c>
      <c r="J34" s="9" t="s">
        <v>33</v>
      </c>
    </row>
    <row r="35" ht="24.75" customHeight="1">
      <c r="A35" s="6" t="s">
        <v>62</v>
      </c>
      <c r="B35" s="39">
        <v>0.0</v>
      </c>
      <c r="C35" s="7" t="str">
        <f>VLOOKUP(VLOOKUP($A35,'IN-損失金額'!$A:$K,11,FALSE),'IN-影響程度'!$B:$L,3,FALSE)</f>
        <v>#N/A</v>
      </c>
      <c r="D35" s="7" t="str">
        <f>VLOOKUP(VLOOKUP($A35,'IN-損失金額'!$A:$K,11,FALSE),'IN-影響程度'!$B:$L,4,FALSE)</f>
        <v>#N/A</v>
      </c>
      <c r="E35" s="7" t="str">
        <f>VLOOKUP(VLOOKUP($A35,'IN-損失金額'!$A:$K,11,FALSE),'IN-影響程度'!$B:$L,5,FALSE)</f>
        <v>#N/A</v>
      </c>
      <c r="F35" s="7" t="str">
        <f>VLOOKUP(VLOOKUP($A35,'IN-損失金額'!$A:$K,11,FALSE),'IN-影響程度'!$B:$L,6,FALSE)</f>
        <v>#N/A</v>
      </c>
      <c r="G35" s="41" t="str">
        <f>AVERAGE('IN-案件機率總表'!33:33)</f>
        <v>#DIV/0!</v>
      </c>
      <c r="H35" s="40" t="str">
        <f>AVERAGE('IN-案件機率總表'!33:33)</f>
        <v>#DIV/0!</v>
      </c>
      <c r="I35" s="9" t="str">
        <f>IF(G35="","",IF(G35&gt;'IN-機率層級說明'!$C$6,'IN-機率層級說明'!$A$6,IF(AND(G35&gt;='IN-機率層級說明'!F36,G35&lt;'IN-機率層級說明'!$C$5),'IN-機率層級說明'!$A$5,IF(AND(G35&gt;='IN-機率層級說明'!F35,G35&lt;'IN-機率層級說明'!$C$4),'IN-機率層級說明'!$A$4,'IN-機率層級說明'!$A$3))))</f>
        <v>#DIV/0!</v>
      </c>
      <c r="J35" s="9" t="s">
        <v>33</v>
      </c>
    </row>
    <row r="36" ht="24.75" customHeight="1">
      <c r="A36" s="6" t="s">
        <v>63</v>
      </c>
      <c r="B36" s="39">
        <v>0.3</v>
      </c>
      <c r="C36" s="7" t="str">
        <f>VLOOKUP(VLOOKUP($A36,'IN-損失金額'!$A:$K,11,FALSE),'IN-影響程度'!$B:$L,3,FALSE)</f>
        <v>#N/A</v>
      </c>
      <c r="D36" s="7" t="str">
        <f>VLOOKUP(VLOOKUP($A36,'IN-損失金額'!$A:$K,11,FALSE),'IN-影響程度'!$B:$L,4,FALSE)</f>
        <v>#N/A</v>
      </c>
      <c r="E36" s="7" t="str">
        <f>VLOOKUP(VLOOKUP($A36,'IN-損失金額'!$A:$K,11,FALSE),'IN-影響程度'!$B:$L,5,FALSE)</f>
        <v>#N/A</v>
      </c>
      <c r="F36" s="7" t="str">
        <f>VLOOKUP(VLOOKUP($A36,'IN-損失金額'!$A:$K,11,FALSE),'IN-影響程度'!$B:$L,6,FALSE)</f>
        <v>#N/A</v>
      </c>
      <c r="G36" s="41" t="str">
        <f>AVERAGE('IN-案件機率總表'!34:34)</f>
        <v>#DIV/0!</v>
      </c>
      <c r="H36" s="40" t="str">
        <f>AVERAGE('IN-案件機率總表'!34:34)</f>
        <v>#DIV/0!</v>
      </c>
      <c r="I36" s="9" t="str">
        <f>IF(G36="","",IF(G36&gt;'IN-機率層級說明'!$C$6,'IN-機率層級說明'!$A$6,IF(AND(G36&gt;='IN-機率層級說明'!F37,G36&lt;'IN-機率層級說明'!$C$5),'IN-機率層級說明'!$A$5,IF(AND(G36&gt;='IN-機率層級說明'!F36,G36&lt;'IN-機率層級說明'!$C$4),'IN-機率層級說明'!$A$4,'IN-機率層級說明'!$A$3))))</f>
        <v>#DIV/0!</v>
      </c>
      <c r="J36" s="9" t="s">
        <v>33</v>
      </c>
    </row>
    <row r="37" ht="24.75" customHeight="1">
      <c r="A37" s="6" t="s">
        <v>64</v>
      </c>
      <c r="B37" s="39">
        <v>0.1</v>
      </c>
      <c r="C37" s="7" t="str">
        <f>VLOOKUP(VLOOKUP($A37,'IN-損失金額'!$A:$K,11,FALSE),'IN-影響程度'!$B:$L,3,FALSE)</f>
        <v>#N/A</v>
      </c>
      <c r="D37" s="7" t="str">
        <f>VLOOKUP(VLOOKUP($A37,'IN-損失金額'!$A:$K,11,FALSE),'IN-影響程度'!$B:$L,4,FALSE)</f>
        <v>#N/A</v>
      </c>
      <c r="E37" s="7" t="str">
        <f>VLOOKUP(VLOOKUP($A37,'IN-損失金額'!$A:$K,11,FALSE),'IN-影響程度'!$B:$L,5,FALSE)</f>
        <v>#N/A</v>
      </c>
      <c r="F37" s="7" t="str">
        <f>VLOOKUP(VLOOKUP($A37,'IN-損失金額'!$A:$K,11,FALSE),'IN-影響程度'!$B:$L,6,FALSE)</f>
        <v>#N/A</v>
      </c>
      <c r="G37" s="41" t="str">
        <f>AVERAGE('IN-案件機率總表'!35:35)</f>
        <v>#DIV/0!</v>
      </c>
      <c r="H37" s="40" t="str">
        <f>AVERAGE('IN-案件機率總表'!35:35)</f>
        <v>#DIV/0!</v>
      </c>
      <c r="I37" s="9" t="str">
        <f>IF(G37="","",IF(G37&gt;'IN-機率層級說明'!$C$6,'IN-機率層級說明'!$A$6,IF(AND(G37&gt;='IN-機率層級說明'!F38,G37&lt;'IN-機率層級說明'!$C$5),'IN-機率層級說明'!$A$5,IF(AND(G37&gt;='IN-機率層級說明'!F37,G37&lt;'IN-機率層級說明'!$C$4),'IN-機率層級說明'!$A$4,'IN-機率層級說明'!$A$3))))</f>
        <v>#DIV/0!</v>
      </c>
      <c r="J37" s="9" t="s">
        <v>33</v>
      </c>
    </row>
    <row r="38" ht="24.75" customHeight="1">
      <c r="A38" s="6" t="s">
        <v>65</v>
      </c>
      <c r="B38" s="39">
        <v>0.3</v>
      </c>
      <c r="C38" s="7" t="str">
        <f>VLOOKUP(VLOOKUP($A38,'IN-損失金額'!$A:$K,11,FALSE),'IN-影響程度'!$B:$L,3,FALSE)</f>
        <v>#N/A</v>
      </c>
      <c r="D38" s="7" t="str">
        <f>VLOOKUP(VLOOKUP($A38,'IN-損失金額'!$A:$K,11,FALSE),'IN-影響程度'!$B:$L,4,FALSE)</f>
        <v>#N/A</v>
      </c>
      <c r="E38" s="7" t="str">
        <f>VLOOKUP(VLOOKUP($A38,'IN-損失金額'!$A:$K,11,FALSE),'IN-影響程度'!$B:$L,5,FALSE)</f>
        <v>#N/A</v>
      </c>
      <c r="F38" s="7" t="str">
        <f>VLOOKUP(VLOOKUP($A38,'IN-損失金額'!$A:$K,11,FALSE),'IN-影響程度'!$B:$L,6,FALSE)</f>
        <v>#N/A</v>
      </c>
      <c r="G38" s="41" t="str">
        <f>AVERAGE('IN-案件機率總表'!36:36)</f>
        <v>#DIV/0!</v>
      </c>
      <c r="H38" s="40" t="str">
        <f>AVERAGE('IN-案件機率總表'!36:36)</f>
        <v>#DIV/0!</v>
      </c>
      <c r="I38" s="9" t="str">
        <f>IF(G38="","",IF(G38&gt;'IN-機率層級說明'!$C$6,'IN-機率層級說明'!$A$6,IF(AND(G38&gt;='IN-機率層級說明'!F39,G38&lt;'IN-機率層級說明'!$C$5),'IN-機率層級說明'!$A$5,IF(AND(G38&gt;='IN-機率層級說明'!F38,G38&lt;'IN-機率層級說明'!$C$4),'IN-機率層級說明'!$A$4,'IN-機率層級說明'!$A$3))))</f>
        <v>#DIV/0!</v>
      </c>
      <c r="J38" s="9" t="s">
        <v>33</v>
      </c>
    </row>
    <row r="39" ht="24.75" customHeight="1">
      <c r="A39" s="6" t="s">
        <v>66</v>
      </c>
      <c r="B39" s="39">
        <v>0.0</v>
      </c>
      <c r="C39" s="7" t="str">
        <f>VLOOKUP(VLOOKUP($A39,'IN-損失金額'!$A:$K,11,FALSE),'IN-影響程度'!$B:$L,3,FALSE)</f>
        <v>#N/A</v>
      </c>
      <c r="D39" s="7" t="str">
        <f>VLOOKUP(VLOOKUP($A39,'IN-損失金額'!$A:$K,11,FALSE),'IN-影響程度'!$B:$L,4,FALSE)</f>
        <v>#N/A</v>
      </c>
      <c r="E39" s="7" t="str">
        <f>VLOOKUP(VLOOKUP($A39,'IN-損失金額'!$A:$K,11,FALSE),'IN-影響程度'!$B:$L,5,FALSE)</f>
        <v>#N/A</v>
      </c>
      <c r="F39" s="7" t="str">
        <f>VLOOKUP(VLOOKUP($A39,'IN-損失金額'!$A:$K,11,FALSE),'IN-影響程度'!$B:$L,6,FALSE)</f>
        <v>#N/A</v>
      </c>
      <c r="G39" s="41" t="str">
        <f>AVERAGE('IN-案件機率總表'!37:37)</f>
        <v>#DIV/0!</v>
      </c>
      <c r="H39" s="40" t="str">
        <f>AVERAGE('IN-案件機率總表'!37:37)</f>
        <v>#DIV/0!</v>
      </c>
      <c r="I39" s="9" t="str">
        <f>IF(G39="","",IF(G39&gt;'IN-機率層級說明'!$C$6,'IN-機率層級說明'!$A$6,IF(AND(G39&gt;='IN-機率層級說明'!F40,G39&lt;'IN-機率層級說明'!$C$5),'IN-機率層級說明'!$A$5,IF(AND(G39&gt;='IN-機率層級說明'!F39,G39&lt;'IN-機率層級說明'!$C$4),'IN-機率層級說明'!$A$4,'IN-機率層級說明'!$A$3))))</f>
        <v>#DIV/0!</v>
      </c>
      <c r="J39" s="9" t="s">
        <v>29</v>
      </c>
    </row>
    <row r="40" ht="24.75" customHeight="1">
      <c r="A40" s="6" t="s">
        <v>67</v>
      </c>
      <c r="B40" s="39">
        <v>0.0</v>
      </c>
      <c r="C40" s="7" t="str">
        <f>VLOOKUP(VLOOKUP($A40,'IN-損失金額'!$A:$K,11,FALSE),'IN-影響程度'!$B:$L,3,FALSE)</f>
        <v>#N/A</v>
      </c>
      <c r="D40" s="7" t="str">
        <f>VLOOKUP(VLOOKUP($A40,'IN-損失金額'!$A:$K,11,FALSE),'IN-影響程度'!$B:$L,4,FALSE)</f>
        <v>#N/A</v>
      </c>
      <c r="E40" s="7" t="str">
        <f>VLOOKUP(VLOOKUP($A40,'IN-損失金額'!$A:$K,11,FALSE),'IN-影響程度'!$B:$L,5,FALSE)</f>
        <v>#N/A</v>
      </c>
      <c r="F40" s="7" t="str">
        <f>VLOOKUP(VLOOKUP($A40,'IN-損失金額'!$A:$K,11,FALSE),'IN-影響程度'!$B:$L,6,FALSE)</f>
        <v>#N/A</v>
      </c>
      <c r="G40" s="41" t="str">
        <f>AVERAGE('IN-案件機率總表'!38:38)</f>
        <v>#DIV/0!</v>
      </c>
      <c r="H40" s="40" t="str">
        <f>AVERAGE('IN-案件機率總表'!38:38)</f>
        <v>#DIV/0!</v>
      </c>
      <c r="I40" s="9" t="str">
        <f>IF(G40="","",IF(G40&gt;'IN-機率層級說明'!$C$6,'IN-機率層級說明'!$A$6,IF(AND(G40&gt;='IN-機率層級說明'!F41,G40&lt;'IN-機率層級說明'!$C$5),'IN-機率層級說明'!$A$5,IF(AND(G40&gt;='IN-機率層級說明'!F40,G40&lt;'IN-機率層級說明'!$C$4),'IN-機率層級說明'!$A$4,'IN-機率層級說明'!$A$3))))</f>
        <v>#DIV/0!</v>
      </c>
      <c r="J40" s="9" t="s">
        <v>29</v>
      </c>
    </row>
    <row r="41" ht="24.75" customHeight="1">
      <c r="A41" s="6" t="s">
        <v>68</v>
      </c>
      <c r="B41" s="39">
        <v>0.0</v>
      </c>
      <c r="C41" s="7" t="str">
        <f>VLOOKUP(VLOOKUP($A41,'IN-損失金額'!$A:$K,11,FALSE),'IN-影響程度'!$B:$L,3,FALSE)</f>
        <v>#N/A</v>
      </c>
      <c r="D41" s="7" t="str">
        <f>VLOOKUP(VLOOKUP($A41,'IN-損失金額'!$A:$K,11,FALSE),'IN-影響程度'!$B:$L,4,FALSE)</f>
        <v>#N/A</v>
      </c>
      <c r="E41" s="7" t="str">
        <f>VLOOKUP(VLOOKUP($A41,'IN-損失金額'!$A:$K,11,FALSE),'IN-影響程度'!$B:$L,5,FALSE)</f>
        <v>#N/A</v>
      </c>
      <c r="F41" s="7" t="str">
        <f>VLOOKUP(VLOOKUP($A41,'IN-損失金額'!$A:$K,11,FALSE),'IN-影響程度'!$B:$L,6,FALSE)</f>
        <v>#N/A</v>
      </c>
      <c r="G41" s="41" t="str">
        <f>AVERAGE('IN-案件機率總表'!39:39)</f>
        <v>#DIV/0!</v>
      </c>
      <c r="H41" s="40" t="str">
        <f>AVERAGE('IN-案件機率總表'!39:39)</f>
        <v>#DIV/0!</v>
      </c>
      <c r="I41" s="9" t="str">
        <f>IF(G41="","",IF(G41&gt;'IN-機率層級說明'!$C$6,'IN-機率層級說明'!$A$6,IF(AND(G41&gt;='IN-機率層級說明'!F42,G41&lt;'IN-機率層級說明'!$C$5),'IN-機率層級說明'!$A$5,IF(AND(G41&gt;='IN-機率層級說明'!F41,G41&lt;'IN-機率層級說明'!$C$4),'IN-機率層級說明'!$A$4,'IN-機率層級說明'!$A$3))))</f>
        <v>#DIV/0!</v>
      </c>
      <c r="J41" s="9" t="s">
        <v>33</v>
      </c>
    </row>
    <row r="42" ht="24.75" customHeight="1">
      <c r="A42" s="6" t="s">
        <v>69</v>
      </c>
      <c r="B42" s="39">
        <v>0.0</v>
      </c>
      <c r="C42" s="7" t="str">
        <f>VLOOKUP(VLOOKUP($A42,'IN-損失金額'!$A:$K,11,FALSE),'IN-影響程度'!$B:$L,3,FALSE)</f>
        <v>#N/A</v>
      </c>
      <c r="D42" s="7" t="str">
        <f>VLOOKUP(VLOOKUP($A42,'IN-損失金額'!$A:$K,11,FALSE),'IN-影響程度'!$B:$L,4,FALSE)</f>
        <v>#N/A</v>
      </c>
      <c r="E42" s="7" t="str">
        <f>VLOOKUP(VLOOKUP($A42,'IN-損失金額'!$A:$K,11,FALSE),'IN-影響程度'!$B:$L,5,FALSE)</f>
        <v>#N/A</v>
      </c>
      <c r="F42" s="7" t="str">
        <f>VLOOKUP(VLOOKUP($A42,'IN-損失金額'!$A:$K,11,FALSE),'IN-影響程度'!$B:$L,6,FALSE)</f>
        <v>#N/A</v>
      </c>
      <c r="G42" s="41" t="str">
        <f>AVERAGE('IN-案件機率總表'!40:40)</f>
        <v>#DIV/0!</v>
      </c>
      <c r="H42" s="40" t="str">
        <f>AVERAGE('IN-案件機率總表'!40:40)</f>
        <v>#DIV/0!</v>
      </c>
      <c r="I42" s="9" t="str">
        <f>IF(G42="","",IF(G42&gt;'IN-機率層級說明'!$C$6,'IN-機率層級說明'!$A$6,IF(AND(G42&gt;='IN-機率層級說明'!F43,G42&lt;'IN-機率層級說明'!$C$5),'IN-機率層級說明'!$A$5,IF(AND(G42&gt;='IN-機率層級說明'!F42,G42&lt;'IN-機率層級說明'!$C$4),'IN-機率層級說明'!$A$4,'IN-機率層級說明'!$A$3))))</f>
        <v>#DIV/0!</v>
      </c>
      <c r="J42" s="9" t="s">
        <v>33</v>
      </c>
    </row>
    <row r="43" ht="24.75" customHeight="1">
      <c r="A43" s="6" t="s">
        <v>70</v>
      </c>
      <c r="B43" s="39">
        <v>0.3</v>
      </c>
      <c r="C43" s="7" t="str">
        <f>VLOOKUP(VLOOKUP($A43,'IN-損失金額'!$A:$K,11,FALSE),'IN-影響程度'!$B:$L,3,FALSE)</f>
        <v>#N/A</v>
      </c>
      <c r="D43" s="7" t="str">
        <f>VLOOKUP(VLOOKUP($A43,'IN-損失金額'!$A:$K,11,FALSE),'IN-影響程度'!$B:$L,4,FALSE)</f>
        <v>#N/A</v>
      </c>
      <c r="E43" s="7" t="str">
        <f>VLOOKUP(VLOOKUP($A43,'IN-損失金額'!$A:$K,11,FALSE),'IN-影響程度'!$B:$L,5,FALSE)</f>
        <v>#N/A</v>
      </c>
      <c r="F43" s="7" t="str">
        <f>VLOOKUP(VLOOKUP($A43,'IN-損失金額'!$A:$K,11,FALSE),'IN-影響程度'!$B:$L,6,FALSE)</f>
        <v>#N/A</v>
      </c>
      <c r="G43" s="41" t="str">
        <f>AVERAGE('IN-案件機率總表'!41:41)</f>
        <v>#DIV/0!</v>
      </c>
      <c r="H43" s="40" t="str">
        <f>AVERAGE('IN-案件機率總表'!41:41)</f>
        <v>#DIV/0!</v>
      </c>
      <c r="I43" s="9" t="str">
        <f>IF(G43="","",IF(G43&gt;'IN-機率層級說明'!$C$6,'IN-機率層級說明'!$A$6,IF(AND(G43&gt;='IN-機率層級說明'!F44,G43&lt;'IN-機率層級說明'!$C$5),'IN-機率層級說明'!$A$5,IF(AND(G43&gt;='IN-機率層級說明'!F43,G43&lt;'IN-機率層級說明'!$C$4),'IN-機率層級說明'!$A$4,'IN-機率層級說明'!$A$3))))</f>
        <v>#DIV/0!</v>
      </c>
      <c r="J43" s="9" t="s">
        <v>33</v>
      </c>
    </row>
    <row r="44" ht="24.75" customHeight="1">
      <c r="A44" s="6" t="s">
        <v>71</v>
      </c>
      <c r="B44" s="39">
        <v>0.1</v>
      </c>
      <c r="C44" s="7" t="str">
        <f>VLOOKUP(VLOOKUP($A44,'IN-損失金額'!$A:$K,11,FALSE),'IN-影響程度'!$B:$L,3,FALSE)</f>
        <v>#N/A</v>
      </c>
      <c r="D44" s="7" t="str">
        <f>VLOOKUP(VLOOKUP($A44,'IN-損失金額'!$A:$K,11,FALSE),'IN-影響程度'!$B:$L,4,FALSE)</f>
        <v>#N/A</v>
      </c>
      <c r="E44" s="7" t="str">
        <f>VLOOKUP(VLOOKUP($A44,'IN-損失金額'!$A:$K,11,FALSE),'IN-影響程度'!$B:$L,5,FALSE)</f>
        <v>#N/A</v>
      </c>
      <c r="F44" s="7" t="str">
        <f>VLOOKUP(VLOOKUP($A44,'IN-損失金額'!$A:$K,11,FALSE),'IN-影響程度'!$B:$L,6,FALSE)</f>
        <v>#N/A</v>
      </c>
      <c r="G44" s="41" t="str">
        <f>AVERAGE('IN-案件機率總表'!42:42)</f>
        <v>#DIV/0!</v>
      </c>
      <c r="H44" s="40" t="str">
        <f>AVERAGE('IN-案件機率總表'!42:42)</f>
        <v>#DIV/0!</v>
      </c>
      <c r="I44" s="9" t="str">
        <f>IF(G44="","",IF(G44&gt;'IN-機率層級說明'!$C$6,'IN-機率層級說明'!$A$6,IF(AND(G44&gt;='IN-機率層級說明'!F45,G44&lt;'IN-機率層級說明'!$C$5),'IN-機率層級說明'!$A$5,IF(AND(G44&gt;='IN-機率層級說明'!F44,G44&lt;'IN-機率層級說明'!$C$4),'IN-機率層級說明'!$A$4,'IN-機率層級說明'!$A$3))))</f>
        <v>#DIV/0!</v>
      </c>
      <c r="J44" s="9" t="s">
        <v>33</v>
      </c>
    </row>
    <row r="45" ht="24.75" customHeight="1">
      <c r="A45" s="6" t="s">
        <v>72</v>
      </c>
      <c r="B45" s="39">
        <v>0.3</v>
      </c>
      <c r="C45" s="7" t="str">
        <f>VLOOKUP(VLOOKUP($A45,'IN-損失金額'!$A:$K,11,FALSE),'IN-影響程度'!$B:$L,3,FALSE)</f>
        <v>#N/A</v>
      </c>
      <c r="D45" s="7" t="str">
        <f>VLOOKUP(VLOOKUP($A45,'IN-損失金額'!$A:$K,11,FALSE),'IN-影響程度'!$B:$L,4,FALSE)</f>
        <v>#N/A</v>
      </c>
      <c r="E45" s="7" t="str">
        <f>VLOOKUP(VLOOKUP($A45,'IN-損失金額'!$A:$K,11,FALSE),'IN-影響程度'!$B:$L,5,FALSE)</f>
        <v>#N/A</v>
      </c>
      <c r="F45" s="7" t="str">
        <f>VLOOKUP(VLOOKUP($A45,'IN-損失金額'!$A:$K,11,FALSE),'IN-影響程度'!$B:$L,6,FALSE)</f>
        <v>#N/A</v>
      </c>
      <c r="G45" s="41" t="str">
        <f>AVERAGE('IN-案件機率總表'!43:43)</f>
        <v>#DIV/0!</v>
      </c>
      <c r="H45" s="40" t="str">
        <f>AVERAGE('IN-案件機率總表'!43:43)</f>
        <v>#DIV/0!</v>
      </c>
      <c r="I45" s="9" t="str">
        <f>IF(G45="","",IF(G45&gt;'IN-機率層級說明'!$C$6,'IN-機率層級說明'!$A$6,IF(AND(G45&gt;='IN-機率層級說明'!F46,G45&lt;'IN-機率層級說明'!$C$5),'IN-機率層級說明'!$A$5,IF(AND(G45&gt;='IN-機率層級說明'!F45,G45&lt;'IN-機率層級說明'!$C$4),'IN-機率層級說明'!$A$4,'IN-機率層級說明'!$A$3))))</f>
        <v>#DIV/0!</v>
      </c>
      <c r="J45" s="9" t="s">
        <v>33</v>
      </c>
    </row>
    <row r="46" ht="24.75" customHeight="1">
      <c r="A46" s="6" t="s">
        <v>73</v>
      </c>
      <c r="B46" s="39">
        <v>0.0</v>
      </c>
      <c r="C46" s="7" t="str">
        <f>VLOOKUP(VLOOKUP($A46,'IN-損失金額'!$A:$K,11,FALSE),'IN-影響程度'!$B:$L,3,FALSE)</f>
        <v>#N/A</v>
      </c>
      <c r="D46" s="7" t="str">
        <f>VLOOKUP(VLOOKUP($A46,'IN-損失金額'!$A:$K,11,FALSE),'IN-影響程度'!$B:$L,4,FALSE)</f>
        <v>#N/A</v>
      </c>
      <c r="E46" s="7" t="str">
        <f>VLOOKUP(VLOOKUP($A46,'IN-損失金額'!$A:$K,11,FALSE),'IN-影響程度'!$B:$L,5,FALSE)</f>
        <v>#N/A</v>
      </c>
      <c r="F46" s="7" t="str">
        <f>VLOOKUP(VLOOKUP($A46,'IN-損失金額'!$A:$K,11,FALSE),'IN-影響程度'!$B:$L,6,FALSE)</f>
        <v>#N/A</v>
      </c>
      <c r="G46" s="41" t="str">
        <f>AVERAGE('IN-案件機率總表'!44:44)</f>
        <v>#DIV/0!</v>
      </c>
      <c r="H46" s="40" t="str">
        <f>AVERAGE('IN-案件機率總表'!44:44)</f>
        <v>#DIV/0!</v>
      </c>
      <c r="I46" s="9" t="str">
        <f>IF(G46="","",IF(G46&gt;'IN-機率層級說明'!$C$6,'IN-機率層級說明'!$A$6,IF(AND(G46&gt;='IN-機率層級說明'!F47,G46&lt;'IN-機率層級說明'!$C$5),'IN-機率層級說明'!$A$5,IF(AND(G46&gt;='IN-機率層級說明'!F46,G46&lt;'IN-機率層級說明'!$C$4),'IN-機率層級說明'!$A$4,'IN-機率層級說明'!$A$3))))</f>
        <v>#DIV/0!</v>
      </c>
      <c r="J46" s="9" t="s">
        <v>33</v>
      </c>
    </row>
    <row r="47" ht="24.75" customHeight="1">
      <c r="A47" s="6" t="s">
        <v>74</v>
      </c>
      <c r="B47" s="39">
        <v>0.3</v>
      </c>
      <c r="C47" s="7" t="str">
        <f>VLOOKUP(VLOOKUP($A47,'IN-損失金額'!$A:$K,11,FALSE),'IN-影響程度'!$B:$L,3,FALSE)</f>
        <v>#N/A</v>
      </c>
      <c r="D47" s="7" t="str">
        <f>VLOOKUP(VLOOKUP($A47,'IN-損失金額'!$A:$K,11,FALSE),'IN-影響程度'!$B:$L,4,FALSE)</f>
        <v>#N/A</v>
      </c>
      <c r="E47" s="7" t="str">
        <f>VLOOKUP(VLOOKUP($A47,'IN-損失金額'!$A:$K,11,FALSE),'IN-影響程度'!$B:$L,5,FALSE)</f>
        <v>#N/A</v>
      </c>
      <c r="F47" s="7" t="str">
        <f>VLOOKUP(VLOOKUP($A47,'IN-損失金額'!$A:$K,11,FALSE),'IN-影響程度'!$B:$L,6,FALSE)</f>
        <v>#N/A</v>
      </c>
      <c r="G47" s="41" t="str">
        <f>AVERAGE('IN-案件機率總表'!45:45)</f>
        <v>#DIV/0!</v>
      </c>
      <c r="H47" s="40" t="str">
        <f>AVERAGE('IN-案件機率總表'!45:45)</f>
        <v>#DIV/0!</v>
      </c>
      <c r="I47" s="9" t="str">
        <f>IF(G47="","",IF(G47&gt;'IN-機率層級說明'!$C$6,'IN-機率層級說明'!$A$6,IF(AND(G47&gt;='IN-機率層級說明'!F48,G47&lt;'IN-機率層級說明'!$C$5),'IN-機率層級說明'!$A$5,IF(AND(G47&gt;='IN-機率層級說明'!F47,G47&lt;'IN-機率層級說明'!$C$4),'IN-機率層級說明'!$A$4,'IN-機率層級說明'!$A$3))))</f>
        <v>#DIV/0!</v>
      </c>
      <c r="J47" s="9" t="s">
        <v>33</v>
      </c>
    </row>
    <row r="48" ht="24.75" customHeight="1">
      <c r="A48" s="6" t="s">
        <v>75</v>
      </c>
      <c r="B48" s="39">
        <v>0.1</v>
      </c>
      <c r="C48" s="7" t="str">
        <f>VLOOKUP(VLOOKUP($A48,'IN-損失金額'!$A:$K,11,FALSE),'IN-影響程度'!$B:$L,3,FALSE)</f>
        <v>#N/A</v>
      </c>
      <c r="D48" s="7" t="str">
        <f>VLOOKUP(VLOOKUP($A48,'IN-損失金額'!$A:$K,11,FALSE),'IN-影響程度'!$B:$L,4,FALSE)</f>
        <v>#N/A</v>
      </c>
      <c r="E48" s="7" t="str">
        <f>VLOOKUP(VLOOKUP($A48,'IN-損失金額'!$A:$K,11,FALSE),'IN-影響程度'!$B:$L,5,FALSE)</f>
        <v>#N/A</v>
      </c>
      <c r="F48" s="7" t="str">
        <f>VLOOKUP(VLOOKUP($A48,'IN-損失金額'!$A:$K,11,FALSE),'IN-影響程度'!$B:$L,6,FALSE)</f>
        <v>#N/A</v>
      </c>
      <c r="G48" s="41" t="str">
        <f>AVERAGE('IN-案件機率總表'!46:46)</f>
        <v>#DIV/0!</v>
      </c>
      <c r="H48" s="40" t="str">
        <f>AVERAGE('IN-案件機率總表'!46:46)</f>
        <v>#DIV/0!</v>
      </c>
      <c r="I48" s="9" t="str">
        <f>IF(G48="","",IF(G48&gt;'IN-機率層級說明'!$C$6,'IN-機率層級說明'!$A$6,IF(AND(G48&gt;='IN-機率層級說明'!F49,G48&lt;'IN-機率層級說明'!$C$5),'IN-機率層級說明'!$A$5,IF(AND(G48&gt;='IN-機率層級說明'!F48,G48&lt;'IN-機率層級說明'!$C$4),'IN-機率層級說明'!$A$4,'IN-機率層級說明'!$A$3))))</f>
        <v>#DIV/0!</v>
      </c>
      <c r="J48" s="9" t="s">
        <v>33</v>
      </c>
    </row>
    <row r="49" ht="24.75" customHeight="1">
      <c r="A49" s="6" t="s">
        <v>76</v>
      </c>
      <c r="B49" s="39">
        <v>0.3</v>
      </c>
      <c r="C49" s="7" t="str">
        <f>VLOOKUP(VLOOKUP($A49,'IN-損失金額'!$A:$K,11,FALSE),'IN-影響程度'!$B:$L,3,FALSE)</f>
        <v>#N/A</v>
      </c>
      <c r="D49" s="7" t="str">
        <f>VLOOKUP(VLOOKUP($A49,'IN-損失金額'!$A:$K,11,FALSE),'IN-影響程度'!$B:$L,4,FALSE)</f>
        <v>#N/A</v>
      </c>
      <c r="E49" s="7" t="str">
        <f>VLOOKUP(VLOOKUP($A49,'IN-損失金額'!$A:$K,11,FALSE),'IN-影響程度'!$B:$L,5,FALSE)</f>
        <v>#N/A</v>
      </c>
      <c r="F49" s="7" t="str">
        <f>VLOOKUP(VLOOKUP($A49,'IN-損失金額'!$A:$K,11,FALSE),'IN-影響程度'!$B:$L,6,FALSE)</f>
        <v>#N/A</v>
      </c>
      <c r="G49" s="41" t="str">
        <f>AVERAGE('IN-案件機率總表'!47:47)</f>
        <v>#DIV/0!</v>
      </c>
      <c r="H49" s="40" t="str">
        <f>AVERAGE('IN-案件機率總表'!47:47)</f>
        <v>#DIV/0!</v>
      </c>
      <c r="I49" s="9" t="str">
        <f>IF(G49="","",IF(G49&gt;'IN-機率層級說明'!$C$6,'IN-機率層級說明'!$A$6,IF(AND(G49&gt;='IN-機率層級說明'!F50,G49&lt;'IN-機率層級說明'!$C$5),'IN-機率層級說明'!$A$5,IF(AND(G49&gt;='IN-機率層級說明'!F49,G49&lt;'IN-機率層級說明'!$C$4),'IN-機率層級說明'!$A$4,'IN-機率層級說明'!$A$3))))</f>
        <v>#DIV/0!</v>
      </c>
      <c r="J49" s="9" t="s">
        <v>33</v>
      </c>
    </row>
    <row r="50" ht="24.75" customHeight="1">
      <c r="A50" s="6" t="s">
        <v>77</v>
      </c>
      <c r="B50" s="39">
        <v>0.0</v>
      </c>
      <c r="C50" s="7" t="str">
        <f>VLOOKUP(VLOOKUP($A50,'IN-損失金額'!$A:$K,11,FALSE),'IN-影響程度'!$B:$L,3,FALSE)</f>
        <v>#N/A</v>
      </c>
      <c r="D50" s="7" t="str">
        <f>VLOOKUP(VLOOKUP($A50,'IN-損失金額'!$A:$K,11,FALSE),'IN-影響程度'!$B:$L,4,FALSE)</f>
        <v>#N/A</v>
      </c>
      <c r="E50" s="7" t="str">
        <f>VLOOKUP(VLOOKUP($A50,'IN-損失金額'!$A:$K,11,FALSE),'IN-影響程度'!$B:$L,5,FALSE)</f>
        <v>#N/A</v>
      </c>
      <c r="F50" s="7" t="str">
        <f>VLOOKUP(VLOOKUP($A50,'IN-損失金額'!$A:$K,11,FALSE),'IN-影響程度'!$B:$L,6,FALSE)</f>
        <v>#N/A</v>
      </c>
      <c r="G50" s="41" t="str">
        <f>AVERAGE('IN-案件機率總表'!48:48)</f>
        <v>#DIV/0!</v>
      </c>
      <c r="H50" s="40" t="str">
        <f>AVERAGE('IN-案件機率總表'!48:48)</f>
        <v>#DIV/0!</v>
      </c>
      <c r="I50" s="9" t="str">
        <f>IF(G50="","",IF(G50&gt;'IN-機率層級說明'!$C$6,'IN-機率層級說明'!$A$6,IF(AND(G50&gt;='IN-機率層級說明'!F51,G50&lt;'IN-機率層級說明'!$C$5),'IN-機率層級說明'!$A$5,IF(AND(G50&gt;='IN-機率層級說明'!F50,G50&lt;'IN-機率層級說明'!$C$4),'IN-機率層級說明'!$A$4,'IN-機率層級說明'!$A$3))))</f>
        <v>#DIV/0!</v>
      </c>
      <c r="J50" s="9" t="s">
        <v>29</v>
      </c>
    </row>
    <row r="51" ht="24.75" customHeight="1">
      <c r="A51" s="6" t="s">
        <v>78</v>
      </c>
      <c r="B51" s="39">
        <v>0.0</v>
      </c>
      <c r="C51" s="7" t="str">
        <f>VLOOKUP(VLOOKUP($A51,'IN-損失金額'!$A:$K,11,FALSE),'IN-影響程度'!$B:$L,3,FALSE)</f>
        <v>#N/A</v>
      </c>
      <c r="D51" s="7" t="str">
        <f>VLOOKUP(VLOOKUP($A51,'IN-損失金額'!$A:$K,11,FALSE),'IN-影響程度'!$B:$L,4,FALSE)</f>
        <v>#N/A</v>
      </c>
      <c r="E51" s="7" t="str">
        <f>VLOOKUP(VLOOKUP($A51,'IN-損失金額'!$A:$K,11,FALSE),'IN-影響程度'!$B:$L,5,FALSE)</f>
        <v>#N/A</v>
      </c>
      <c r="F51" s="7" t="str">
        <f>VLOOKUP(VLOOKUP($A51,'IN-損失金額'!$A:$K,11,FALSE),'IN-影響程度'!$B:$L,6,FALSE)</f>
        <v>#N/A</v>
      </c>
      <c r="G51" s="41" t="str">
        <f>AVERAGE('IN-案件機率總表'!49:49)</f>
        <v>#DIV/0!</v>
      </c>
      <c r="H51" s="40" t="str">
        <f>AVERAGE('IN-案件機率總表'!49:49)</f>
        <v>#DIV/0!</v>
      </c>
      <c r="I51" s="9" t="str">
        <f>IF(G51="","",IF(G51&gt;'IN-機率層級說明'!$C$6,'IN-機率層級說明'!$A$6,IF(AND(G51&gt;='IN-機率層級說明'!F52,G51&lt;'IN-機率層級說明'!$C$5),'IN-機率層級說明'!$A$5,IF(AND(G51&gt;='IN-機率層級說明'!F51,G51&lt;'IN-機率層級說明'!$C$4),'IN-機率層級說明'!$A$4,'IN-機率層級說明'!$A$3))))</f>
        <v>#DIV/0!</v>
      </c>
      <c r="J51" s="9" t="s">
        <v>33</v>
      </c>
    </row>
    <row r="52" ht="24.75" customHeight="1">
      <c r="A52" s="6" t="s">
        <v>79</v>
      </c>
      <c r="B52" s="39">
        <v>0.0</v>
      </c>
      <c r="C52" s="7" t="str">
        <f>VLOOKUP(VLOOKUP($A52,'IN-損失金額'!$A:$K,11,FALSE),'IN-影響程度'!$B:$L,3,FALSE)</f>
        <v>#N/A</v>
      </c>
      <c r="D52" s="7" t="str">
        <f>VLOOKUP(VLOOKUP($A52,'IN-損失金額'!$A:$K,11,FALSE),'IN-影響程度'!$B:$L,4,FALSE)</f>
        <v>#N/A</v>
      </c>
      <c r="E52" s="7" t="str">
        <f>VLOOKUP(VLOOKUP($A52,'IN-損失金額'!$A:$K,11,FALSE),'IN-影響程度'!$B:$L,5,FALSE)</f>
        <v>#N/A</v>
      </c>
      <c r="F52" s="7" t="str">
        <f>VLOOKUP(VLOOKUP($A52,'IN-損失金額'!$A:$K,11,FALSE),'IN-影響程度'!$B:$L,6,FALSE)</f>
        <v>#N/A</v>
      </c>
      <c r="G52" s="41" t="str">
        <f>AVERAGE('IN-案件機率總表'!50:50)</f>
        <v>#DIV/0!</v>
      </c>
      <c r="H52" s="40" t="str">
        <f>AVERAGE('IN-案件機率總表'!50:50)</f>
        <v>#DIV/0!</v>
      </c>
      <c r="I52" s="9" t="str">
        <f>IF(G52="","",IF(G52&gt;'IN-機率層級說明'!$C$6,'IN-機率層級說明'!$A$6,IF(AND(G52&gt;='IN-機率層級說明'!F53,G52&lt;'IN-機率層級說明'!$C$5),'IN-機率層級說明'!$A$5,IF(AND(G52&gt;='IN-機率層級說明'!F52,G52&lt;'IN-機率層級說明'!$C$4),'IN-機率層級說明'!$A$4,'IN-機率層級說明'!$A$3))))</f>
        <v>#DIV/0!</v>
      </c>
      <c r="J52" s="9" t="s">
        <v>33</v>
      </c>
    </row>
    <row r="53" ht="24.75" customHeight="1">
      <c r="A53" s="6" t="s">
        <v>80</v>
      </c>
      <c r="B53" s="39">
        <v>0.0</v>
      </c>
      <c r="C53" s="7" t="str">
        <f>VLOOKUP(VLOOKUP($A53,'IN-損失金額'!$A:$K,11,FALSE),'IN-影響程度'!$B:$L,3,FALSE)</f>
        <v>#N/A</v>
      </c>
      <c r="D53" s="7" t="str">
        <f>VLOOKUP(VLOOKUP($A53,'IN-損失金額'!$A:$K,11,FALSE),'IN-影響程度'!$B:$L,4,FALSE)</f>
        <v>#N/A</v>
      </c>
      <c r="E53" s="7" t="str">
        <f>VLOOKUP(VLOOKUP($A53,'IN-損失金額'!$A:$K,11,FALSE),'IN-影響程度'!$B:$L,5,FALSE)</f>
        <v>#N/A</v>
      </c>
      <c r="F53" s="7" t="str">
        <f>VLOOKUP(VLOOKUP($A53,'IN-損失金額'!$A:$K,11,FALSE),'IN-影響程度'!$B:$L,6,FALSE)</f>
        <v>#N/A</v>
      </c>
      <c r="G53" s="41" t="str">
        <f>AVERAGE('IN-案件機率總表'!51:51)</f>
        <v>#DIV/0!</v>
      </c>
      <c r="H53" s="40" t="str">
        <f>AVERAGE('IN-案件機率總表'!51:51)</f>
        <v>#DIV/0!</v>
      </c>
      <c r="I53" s="9" t="str">
        <f>IF(G53="","",IF(G53&gt;'IN-機率層級說明'!$C$6,'IN-機率層級說明'!$A$6,IF(AND(G53&gt;='IN-機率層級說明'!F54,G53&lt;'IN-機率層級說明'!$C$5),'IN-機率層級說明'!$A$5,IF(AND(G53&gt;='IN-機率層級說明'!F53,G53&lt;'IN-機率層級說明'!$C$4),'IN-機率層級說明'!$A$4,'IN-機率層級說明'!$A$3))))</f>
        <v>#DIV/0!</v>
      </c>
      <c r="J53" s="9" t="s">
        <v>33</v>
      </c>
    </row>
    <row r="54" ht="24.75" customHeight="1">
      <c r="A54" s="6" t="s">
        <v>81</v>
      </c>
      <c r="B54" s="39">
        <v>0.1</v>
      </c>
      <c r="C54" s="7" t="str">
        <f>VLOOKUP(VLOOKUP($A54,'IN-損失金額'!$A:$K,11,FALSE),'IN-影響程度'!$B:$L,3,FALSE)</f>
        <v>#N/A</v>
      </c>
      <c r="D54" s="7" t="str">
        <f>VLOOKUP(VLOOKUP($A54,'IN-損失金額'!$A:$K,11,FALSE),'IN-影響程度'!$B:$L,4,FALSE)</f>
        <v>#N/A</v>
      </c>
      <c r="E54" s="7" t="str">
        <f>VLOOKUP(VLOOKUP($A54,'IN-損失金額'!$A:$K,11,FALSE),'IN-影響程度'!$B:$L,5,FALSE)</f>
        <v>#N/A</v>
      </c>
      <c r="F54" s="7" t="str">
        <f>VLOOKUP(VLOOKUP($A54,'IN-損失金額'!$A:$K,11,FALSE),'IN-影響程度'!$B:$L,6,FALSE)</f>
        <v>#N/A</v>
      </c>
      <c r="G54" s="41" t="str">
        <f>AVERAGE('IN-案件機率總表'!52:52)</f>
        <v>#DIV/0!</v>
      </c>
      <c r="H54" s="40" t="str">
        <f>AVERAGE('IN-案件機率總表'!52:52)</f>
        <v>#DIV/0!</v>
      </c>
      <c r="I54" s="9" t="str">
        <f>IF(G54="","",IF(G54&gt;'IN-機率層級說明'!$C$6,'IN-機率層級說明'!$A$6,IF(AND(G54&gt;='IN-機率層級說明'!F55,G54&lt;'IN-機率層級說明'!$C$5),'IN-機率層級說明'!$A$5,IF(AND(G54&gt;='IN-機率層級說明'!F54,G54&lt;'IN-機率層級說明'!$C$4),'IN-機率層級說明'!$A$4,'IN-機率層級說明'!$A$3))))</f>
        <v>#DIV/0!</v>
      </c>
      <c r="J54" s="9" t="s">
        <v>33</v>
      </c>
    </row>
    <row r="55" ht="24.75" customHeight="1">
      <c r="A55" s="6" t="s">
        <v>82</v>
      </c>
      <c r="B55" s="39">
        <v>0.3</v>
      </c>
      <c r="C55" s="7" t="str">
        <f>VLOOKUP(VLOOKUP($A55,'IN-損失金額'!$A:$K,11,FALSE),'IN-影響程度'!$B:$L,3,FALSE)</f>
        <v>#N/A</v>
      </c>
      <c r="D55" s="7" t="str">
        <f>VLOOKUP(VLOOKUP($A55,'IN-損失金額'!$A:$K,11,FALSE),'IN-影響程度'!$B:$L,4,FALSE)</f>
        <v>#N/A</v>
      </c>
      <c r="E55" s="7" t="str">
        <f>VLOOKUP(VLOOKUP($A55,'IN-損失金額'!$A:$K,11,FALSE),'IN-影響程度'!$B:$L,5,FALSE)</f>
        <v>#N/A</v>
      </c>
      <c r="F55" s="7" t="str">
        <f>VLOOKUP(VLOOKUP($A55,'IN-損失金額'!$A:$K,11,FALSE),'IN-影響程度'!$B:$L,6,FALSE)</f>
        <v>#N/A</v>
      </c>
      <c r="G55" s="41" t="str">
        <f>AVERAGE('IN-案件機率總表'!53:53)</f>
        <v>#DIV/0!</v>
      </c>
      <c r="H55" s="40" t="str">
        <f>AVERAGE('IN-案件機率總表'!53:53)</f>
        <v>#DIV/0!</v>
      </c>
      <c r="I55" s="9" t="str">
        <f>IF(G55="","",IF(G55&gt;'IN-機率層級說明'!$C$6,'IN-機率層級說明'!$A$6,IF(AND(G55&gt;='IN-機率層級說明'!F56,G55&lt;'IN-機率層級說明'!$C$5),'IN-機率層級說明'!$A$5,IF(AND(G55&gt;='IN-機率層級說明'!F55,G55&lt;'IN-機率層級說明'!$C$4),'IN-機率層級說明'!$A$4,'IN-機率層級說明'!$A$3))))</f>
        <v>#DIV/0!</v>
      </c>
      <c r="J55" s="9" t="s">
        <v>33</v>
      </c>
    </row>
    <row r="56" ht="24.75" customHeight="1">
      <c r="A56" s="6" t="s">
        <v>83</v>
      </c>
      <c r="B56" s="39">
        <v>0.1</v>
      </c>
      <c r="C56" s="7" t="str">
        <f>VLOOKUP(VLOOKUP($A56,'IN-損失金額'!$A:$K,11,FALSE),'IN-影響程度'!$B:$L,3,FALSE)</f>
        <v>#N/A</v>
      </c>
      <c r="D56" s="7" t="str">
        <f>VLOOKUP(VLOOKUP($A56,'IN-損失金額'!$A:$K,11,FALSE),'IN-影響程度'!$B:$L,4,FALSE)</f>
        <v>#N/A</v>
      </c>
      <c r="E56" s="7" t="str">
        <f>VLOOKUP(VLOOKUP($A56,'IN-損失金額'!$A:$K,11,FALSE),'IN-影響程度'!$B:$L,5,FALSE)</f>
        <v>#N/A</v>
      </c>
      <c r="F56" s="7" t="str">
        <f>VLOOKUP(VLOOKUP($A56,'IN-損失金額'!$A:$K,11,FALSE),'IN-影響程度'!$B:$L,6,FALSE)</f>
        <v>#N/A</v>
      </c>
      <c r="G56" s="41" t="str">
        <f>AVERAGE('IN-案件機率總表'!54:54)</f>
        <v>#DIV/0!</v>
      </c>
      <c r="H56" s="40" t="str">
        <f>AVERAGE('IN-案件機率總表'!54:54)</f>
        <v>#DIV/0!</v>
      </c>
      <c r="I56" s="9" t="str">
        <f>IF(G56="","",IF(G56&gt;'IN-機率層級說明'!$C$6,'IN-機率層級說明'!$A$6,IF(AND(G56&gt;='IN-機率層級說明'!F57,G56&lt;'IN-機率層級說明'!$C$5),'IN-機率層級說明'!$A$5,IF(AND(G56&gt;='IN-機率層級說明'!F56,G56&lt;'IN-機率層級說明'!$C$4),'IN-機率層級說明'!$A$4,'IN-機率層級說明'!$A$3))))</f>
        <v>#DIV/0!</v>
      </c>
      <c r="J56" s="9" t="s">
        <v>33</v>
      </c>
    </row>
    <row r="57" ht="24.75" customHeight="1">
      <c r="A57" s="6" t="s">
        <v>84</v>
      </c>
      <c r="B57" s="39">
        <v>0.3</v>
      </c>
      <c r="C57" s="7" t="str">
        <f>VLOOKUP(VLOOKUP($A57,'IN-損失金額'!$A:$K,11,FALSE),'IN-影響程度'!$B:$L,3,FALSE)</f>
        <v>#N/A</v>
      </c>
      <c r="D57" s="7" t="str">
        <f>VLOOKUP(VLOOKUP($A57,'IN-損失金額'!$A:$K,11,FALSE),'IN-影響程度'!$B:$L,4,FALSE)</f>
        <v>#N/A</v>
      </c>
      <c r="E57" s="7" t="str">
        <f>VLOOKUP(VLOOKUP($A57,'IN-損失金額'!$A:$K,11,FALSE),'IN-影響程度'!$B:$L,5,FALSE)</f>
        <v>#N/A</v>
      </c>
      <c r="F57" s="7" t="str">
        <f>VLOOKUP(VLOOKUP($A57,'IN-損失金額'!$A:$K,11,FALSE),'IN-影響程度'!$B:$L,6,FALSE)</f>
        <v>#N/A</v>
      </c>
      <c r="G57" s="41" t="str">
        <f>AVERAGE('IN-案件機率總表'!55:55)</f>
        <v>#DIV/0!</v>
      </c>
      <c r="H57" s="40" t="str">
        <f>AVERAGE('IN-案件機率總表'!55:55)</f>
        <v>#DIV/0!</v>
      </c>
      <c r="I57" s="9" t="str">
        <f>IF(G57="","",IF(G57&gt;'IN-機率層級說明'!$C$6,'IN-機率層級說明'!$A$6,IF(AND(G57&gt;='IN-機率層級說明'!F58,G57&lt;'IN-機率層級說明'!$C$5),'IN-機率層級說明'!$A$5,IF(AND(G57&gt;='IN-機率層級說明'!F57,G57&lt;'IN-機率層級說明'!$C$4),'IN-機率層級說明'!$A$4,'IN-機率層級說明'!$A$3))))</f>
        <v>#DIV/0!</v>
      </c>
      <c r="J57" s="9" t="s">
        <v>33</v>
      </c>
    </row>
    <row r="58" ht="24.75" customHeight="1">
      <c r="A58" s="6" t="s">
        <v>85</v>
      </c>
      <c r="B58" s="39">
        <v>0.1</v>
      </c>
      <c r="C58" s="7" t="str">
        <f>VLOOKUP(VLOOKUP($A58,'IN-損失金額'!$A:$K,11,FALSE),'IN-影響程度'!$B:$L,3,FALSE)</f>
        <v>#N/A</v>
      </c>
      <c r="D58" s="7" t="str">
        <f>VLOOKUP(VLOOKUP($A58,'IN-損失金額'!$A:$K,11,FALSE),'IN-影響程度'!$B:$L,4,FALSE)</f>
        <v>#N/A</v>
      </c>
      <c r="E58" s="7" t="str">
        <f>VLOOKUP(VLOOKUP($A58,'IN-損失金額'!$A:$K,11,FALSE),'IN-影響程度'!$B:$L,5,FALSE)</f>
        <v>#N/A</v>
      </c>
      <c r="F58" s="7" t="str">
        <f>VLOOKUP(VLOOKUP($A58,'IN-損失金額'!$A:$K,11,FALSE),'IN-影響程度'!$B:$L,6,FALSE)</f>
        <v>#N/A</v>
      </c>
      <c r="G58" s="41" t="str">
        <f>AVERAGE('IN-案件機率總表'!56:56)</f>
        <v>#DIV/0!</v>
      </c>
      <c r="H58" s="40" t="str">
        <f>AVERAGE('IN-案件機率總表'!56:56)</f>
        <v>#DIV/0!</v>
      </c>
      <c r="I58" s="9" t="str">
        <f>IF(G58="","",IF(G58&gt;'IN-機率層級說明'!$C$6,'IN-機率層級說明'!$A$6,IF(AND(G58&gt;='IN-機率層級說明'!F59,G58&lt;'IN-機率層級說明'!$C$5),'IN-機率層級說明'!$A$5,IF(AND(G58&gt;='IN-機率層級說明'!F58,G58&lt;'IN-機率層級說明'!$C$4),'IN-機率層級說明'!$A$4,'IN-機率層級說明'!$A$3))))</f>
        <v>#DIV/0!</v>
      </c>
      <c r="J58" s="9" t="s">
        <v>33</v>
      </c>
    </row>
    <row r="59" ht="24.75" customHeight="1">
      <c r="A59" s="6" t="s">
        <v>86</v>
      </c>
      <c r="B59" s="39">
        <v>0.3</v>
      </c>
      <c r="C59" s="7" t="str">
        <f>VLOOKUP(VLOOKUP($A59,'IN-損失金額'!$A:$K,11,FALSE),'IN-影響程度'!$B:$L,3,FALSE)</f>
        <v>#N/A</v>
      </c>
      <c r="D59" s="7" t="str">
        <f>VLOOKUP(VLOOKUP($A59,'IN-損失金額'!$A:$K,11,FALSE),'IN-影響程度'!$B:$L,4,FALSE)</f>
        <v>#N/A</v>
      </c>
      <c r="E59" s="7" t="str">
        <f>VLOOKUP(VLOOKUP($A59,'IN-損失金額'!$A:$K,11,FALSE),'IN-影響程度'!$B:$L,5,FALSE)</f>
        <v>#N/A</v>
      </c>
      <c r="F59" s="7" t="str">
        <f>VLOOKUP(VLOOKUP($A59,'IN-損失金額'!$A:$K,11,FALSE),'IN-影響程度'!$B:$L,6,FALSE)</f>
        <v>#N/A</v>
      </c>
      <c r="G59" s="41" t="str">
        <f>AVERAGE('IN-案件機率總表'!57:57)</f>
        <v>#DIV/0!</v>
      </c>
      <c r="H59" s="40" t="str">
        <f>AVERAGE('IN-案件機率總表'!57:57)</f>
        <v>#DIV/0!</v>
      </c>
      <c r="I59" s="9" t="str">
        <f>IF(G59="","",IF(G59&gt;'IN-機率層級說明'!$C$6,'IN-機率層級說明'!$A$6,IF(AND(G59&gt;='IN-機率層級說明'!F60,G59&lt;'IN-機率層級說明'!$C$5),'IN-機率層級說明'!$A$5,IF(AND(G59&gt;='IN-機率層級說明'!F59,G59&lt;'IN-機率層級說明'!$C$4),'IN-機率層級說明'!$A$4,'IN-機率層級說明'!$A$3))))</f>
        <v>#DIV/0!</v>
      </c>
      <c r="J59" s="9" t="s">
        <v>33</v>
      </c>
    </row>
    <row r="60" ht="24.75" customHeight="1">
      <c r="A60" s="6" t="s">
        <v>87</v>
      </c>
      <c r="B60" s="39">
        <v>0.3</v>
      </c>
      <c r="C60" s="7" t="str">
        <f>VLOOKUP(VLOOKUP($A60,'IN-損失金額'!$A:$K,11,FALSE),'IN-影響程度'!$B:$L,3,FALSE)</f>
        <v>#N/A</v>
      </c>
      <c r="D60" s="7" t="str">
        <f>VLOOKUP(VLOOKUP($A60,'IN-損失金額'!$A:$K,11,FALSE),'IN-影響程度'!$B:$L,4,FALSE)</f>
        <v>#N/A</v>
      </c>
      <c r="E60" s="7" t="str">
        <f>VLOOKUP(VLOOKUP($A60,'IN-損失金額'!$A:$K,11,FALSE),'IN-影響程度'!$B:$L,5,FALSE)</f>
        <v>#N/A</v>
      </c>
      <c r="F60" s="7" t="str">
        <f>VLOOKUP(VLOOKUP($A60,'IN-損失金額'!$A:$K,11,FALSE),'IN-影響程度'!$B:$L,6,FALSE)</f>
        <v>#N/A</v>
      </c>
      <c r="G60" s="41" t="str">
        <f>AVERAGE('IN-案件機率總表'!58:58)</f>
        <v>#DIV/0!</v>
      </c>
      <c r="H60" s="40" t="str">
        <f>AVERAGE('IN-案件機率總表'!58:58)</f>
        <v>#DIV/0!</v>
      </c>
      <c r="I60" s="9" t="str">
        <f>IF(G60="","",IF(G60&gt;'IN-機率層級說明'!$C$6,'IN-機率層級說明'!$A$6,IF(AND(G60&gt;='IN-機率層級說明'!F61,G60&lt;'IN-機率層級說明'!$C$5),'IN-機率層級說明'!$A$5,IF(AND(G60&gt;='IN-機率層級說明'!F60,G60&lt;'IN-機率層級說明'!$C$4),'IN-機率層級說明'!$A$4,'IN-機率層級說明'!$A$3))))</f>
        <v>#DIV/0!</v>
      </c>
      <c r="J60" s="9" t="s">
        <v>33</v>
      </c>
    </row>
    <row r="61" ht="24.75" customHeight="1">
      <c r="A61" s="6" t="s">
        <v>88</v>
      </c>
      <c r="B61" s="39">
        <v>0.5</v>
      </c>
      <c r="C61" s="7" t="str">
        <f>VLOOKUP(VLOOKUP($A61,'IN-損失金額'!$A:$K,11,FALSE),'IN-影響程度'!$B:$L,3,FALSE)</f>
        <v>#N/A</v>
      </c>
      <c r="D61" s="7" t="str">
        <f>VLOOKUP(VLOOKUP($A61,'IN-損失金額'!$A:$K,11,FALSE),'IN-影響程度'!$B:$L,4,FALSE)</f>
        <v>#N/A</v>
      </c>
      <c r="E61" s="7" t="str">
        <f>VLOOKUP(VLOOKUP($A61,'IN-損失金額'!$A:$K,11,FALSE),'IN-影響程度'!$B:$L,5,FALSE)</f>
        <v>#N/A</v>
      </c>
      <c r="F61" s="7" t="str">
        <f>VLOOKUP(VLOOKUP($A61,'IN-損失金額'!$A:$K,11,FALSE),'IN-影響程度'!$B:$L,6,FALSE)</f>
        <v>#N/A</v>
      </c>
      <c r="G61" s="41" t="str">
        <f>AVERAGE('IN-案件機率總表'!59:59)</f>
        <v>#DIV/0!</v>
      </c>
      <c r="H61" s="40" t="str">
        <f>AVERAGE('IN-案件機率總表'!59:59)</f>
        <v>#DIV/0!</v>
      </c>
      <c r="I61" s="9" t="str">
        <f>IF(G61="","",IF(G61&gt;'IN-機率層級說明'!$C$6,'IN-機率層級說明'!$A$6,IF(AND(G61&gt;='IN-機率層級說明'!F62,G61&lt;'IN-機率層級說明'!$C$5),'IN-機率層級說明'!$A$5,IF(AND(G61&gt;='IN-機率層級說明'!F61,G61&lt;'IN-機率層級說明'!$C$4),'IN-機率層級說明'!$A$4,'IN-機率層級說明'!$A$3))))</f>
        <v>#DIV/0!</v>
      </c>
      <c r="J61" s="9" t="s">
        <v>33</v>
      </c>
    </row>
    <row r="62" ht="24.75" customHeight="1">
      <c r="A62" s="6" t="s">
        <v>89</v>
      </c>
      <c r="B62" s="39">
        <v>0.0</v>
      </c>
      <c r="C62" s="7" t="str">
        <f>VLOOKUP(VLOOKUP($A62,'IN-損失金額'!$A:$K,11,FALSE),'IN-影響程度'!$B:$L,3,FALSE)</f>
        <v>#N/A</v>
      </c>
      <c r="D62" s="7" t="str">
        <f>VLOOKUP(VLOOKUP($A62,'IN-損失金額'!$A:$K,11,FALSE),'IN-影響程度'!$B:$L,4,FALSE)</f>
        <v>#N/A</v>
      </c>
      <c r="E62" s="7" t="str">
        <f>VLOOKUP(VLOOKUP($A62,'IN-損失金額'!$A:$K,11,FALSE),'IN-影響程度'!$B:$L,5,FALSE)</f>
        <v>#N/A</v>
      </c>
      <c r="F62" s="7" t="str">
        <f>VLOOKUP(VLOOKUP($A62,'IN-損失金額'!$A:$K,11,FALSE),'IN-影響程度'!$B:$L,6,FALSE)</f>
        <v>#N/A</v>
      </c>
      <c r="G62" s="41" t="str">
        <f>AVERAGE('IN-案件機率總表'!60:60)</f>
        <v>#DIV/0!</v>
      </c>
      <c r="H62" s="40" t="str">
        <f>AVERAGE('IN-案件機率總表'!60:60)</f>
        <v>#DIV/0!</v>
      </c>
      <c r="I62" s="9" t="str">
        <f>IF(G62="","",IF(G62&gt;'IN-機率層級說明'!$C$6,'IN-機率層級說明'!$A$6,IF(AND(G62&gt;='IN-機率層級說明'!F63,G62&lt;'IN-機率層級說明'!$C$5),'IN-機率層級說明'!$A$5,IF(AND(G62&gt;='IN-機率層級說明'!F62,G62&lt;'IN-機率層級說明'!$C$4),'IN-機率層級說明'!$A$4,'IN-機率層級說明'!$A$3))))</f>
        <v>#DIV/0!</v>
      </c>
      <c r="J62" s="9" t="s">
        <v>31</v>
      </c>
    </row>
    <row r="63" ht="24.75" customHeight="1">
      <c r="A63" s="6" t="s">
        <v>90</v>
      </c>
      <c r="B63" s="39">
        <v>0.0</v>
      </c>
      <c r="C63" s="7" t="str">
        <f>VLOOKUP(VLOOKUP($A63,'IN-損失金額'!$A:$K,11,FALSE),'IN-影響程度'!$B:$L,3,FALSE)</f>
        <v>#N/A</v>
      </c>
      <c r="D63" s="7" t="str">
        <f>VLOOKUP(VLOOKUP($A63,'IN-損失金額'!$A:$K,11,FALSE),'IN-影響程度'!$B:$L,4,FALSE)</f>
        <v>#N/A</v>
      </c>
      <c r="E63" s="7" t="str">
        <f>VLOOKUP(VLOOKUP($A63,'IN-損失金額'!$A:$K,11,FALSE),'IN-影響程度'!$B:$L,5,FALSE)</f>
        <v>#N/A</v>
      </c>
      <c r="F63" s="7" t="str">
        <f>VLOOKUP(VLOOKUP($A63,'IN-損失金額'!$A:$K,11,FALSE),'IN-影響程度'!$B:$L,6,FALSE)</f>
        <v>#N/A</v>
      </c>
      <c r="G63" s="41" t="str">
        <f>AVERAGE('IN-案件機率總表'!61:61)</f>
        <v>#DIV/0!</v>
      </c>
      <c r="H63" s="40" t="str">
        <f>AVERAGE('IN-案件機率總表'!61:61)</f>
        <v>#DIV/0!</v>
      </c>
      <c r="I63" s="9" t="str">
        <f>IF(G63="","",IF(G63&gt;'IN-機率層級說明'!$C$6,'IN-機率層級說明'!$A$6,IF(AND(G63&gt;='IN-機率層級說明'!F64,G63&lt;'IN-機率層級說明'!$C$5),'IN-機率層級說明'!$A$5,IF(AND(G63&gt;='IN-機率層級說明'!F63,G63&lt;'IN-機率層級說明'!$C$4),'IN-機率層級說明'!$A$4,'IN-機率層級說明'!$A$3))))</f>
        <v>#DIV/0!</v>
      </c>
      <c r="J63" s="9" t="s">
        <v>33</v>
      </c>
    </row>
    <row r="64" ht="24.75" customHeight="1">
      <c r="A64" s="6" t="s">
        <v>91</v>
      </c>
      <c r="B64" s="39">
        <v>0.0</v>
      </c>
      <c r="C64" s="7" t="str">
        <f>VLOOKUP(VLOOKUP($A64,'IN-損失金額'!$A:$K,11,FALSE),'IN-影響程度'!$B:$L,3,FALSE)</f>
        <v>#N/A</v>
      </c>
      <c r="D64" s="7" t="str">
        <f>VLOOKUP(VLOOKUP($A64,'IN-損失金額'!$A:$K,11,FALSE),'IN-影響程度'!$B:$L,4,FALSE)</f>
        <v>#N/A</v>
      </c>
      <c r="E64" s="7" t="str">
        <f>VLOOKUP(VLOOKUP($A64,'IN-損失金額'!$A:$K,11,FALSE),'IN-影響程度'!$B:$L,5,FALSE)</f>
        <v>#N/A</v>
      </c>
      <c r="F64" s="7" t="str">
        <f>VLOOKUP(VLOOKUP($A64,'IN-損失金額'!$A:$K,11,FALSE),'IN-影響程度'!$B:$L,6,FALSE)</f>
        <v>#N/A</v>
      </c>
      <c r="G64" s="41" t="str">
        <f>AVERAGE('IN-案件機率總表'!62:62)</f>
        <v>#DIV/0!</v>
      </c>
      <c r="H64" s="40" t="str">
        <f>AVERAGE('IN-案件機率總表'!62:62)</f>
        <v>#DIV/0!</v>
      </c>
      <c r="I64" s="9" t="str">
        <f>IF(G64="","",IF(G64&gt;'IN-機率層級說明'!$C$6,'IN-機率層級說明'!$A$6,IF(AND(G64&gt;='IN-機率層級說明'!F65,G64&lt;'IN-機率層級說明'!$C$5),'IN-機率層級說明'!$A$5,IF(AND(G64&gt;='IN-機率層級說明'!F64,G64&lt;'IN-機率層級說明'!$C$4),'IN-機率層級說明'!$A$4,'IN-機率層級說明'!$A$3))))</f>
        <v>#DIV/0!</v>
      </c>
      <c r="J64" s="9" t="s">
        <v>33</v>
      </c>
    </row>
    <row r="65" ht="24.75" customHeight="1">
      <c r="A65" s="6" t="s">
        <v>92</v>
      </c>
      <c r="B65" s="39">
        <v>0.1</v>
      </c>
      <c r="C65" s="7" t="str">
        <f>VLOOKUP(VLOOKUP($A65,'IN-損失金額'!$A:$K,11,FALSE),'IN-影響程度'!$B:$L,3,FALSE)</f>
        <v>#N/A</v>
      </c>
      <c r="D65" s="7" t="str">
        <f>VLOOKUP(VLOOKUP($A65,'IN-損失金額'!$A:$K,11,FALSE),'IN-影響程度'!$B:$L,4,FALSE)</f>
        <v>#N/A</v>
      </c>
      <c r="E65" s="7" t="str">
        <f>VLOOKUP(VLOOKUP($A65,'IN-損失金額'!$A:$K,11,FALSE),'IN-影響程度'!$B:$L,5,FALSE)</f>
        <v>#N/A</v>
      </c>
      <c r="F65" s="7" t="str">
        <f>VLOOKUP(VLOOKUP($A65,'IN-損失金額'!$A:$K,11,FALSE),'IN-影響程度'!$B:$L,6,FALSE)</f>
        <v>#N/A</v>
      </c>
      <c r="G65" s="41" t="str">
        <f>AVERAGE('IN-案件機率總表'!63:63)</f>
        <v>#DIV/0!</v>
      </c>
      <c r="H65" s="40" t="str">
        <f>AVERAGE('IN-案件機率總表'!63:63)</f>
        <v>#DIV/0!</v>
      </c>
      <c r="I65" s="9" t="str">
        <f>IF(G65="","",IF(G65&gt;'IN-機率層級說明'!$C$6,'IN-機率層級說明'!$A$6,IF(AND(G65&gt;='IN-機率層級說明'!F66,G65&lt;'IN-機率層級說明'!$C$5),'IN-機率層級說明'!$A$5,IF(AND(G65&gt;='IN-機率層級說明'!F65,G65&lt;'IN-機率層級說明'!$C$4),'IN-機率層級說明'!$A$4,'IN-機率層級說明'!$A$3))))</f>
        <v>#DIV/0!</v>
      </c>
      <c r="J65" s="9" t="s">
        <v>33</v>
      </c>
    </row>
    <row r="66" ht="24.75" customHeight="1">
      <c r="A66" s="6" t="s">
        <v>93</v>
      </c>
      <c r="B66" s="39">
        <v>0.1</v>
      </c>
      <c r="C66" s="7" t="str">
        <f>VLOOKUP(VLOOKUP($A66,'IN-損失金額'!$A:$K,11,FALSE),'IN-影響程度'!$B:$L,3,FALSE)</f>
        <v>#N/A</v>
      </c>
      <c r="D66" s="7" t="str">
        <f>VLOOKUP(VLOOKUP($A66,'IN-損失金額'!$A:$K,11,FALSE),'IN-影響程度'!$B:$L,4,FALSE)</f>
        <v>#N/A</v>
      </c>
      <c r="E66" s="7" t="str">
        <f>VLOOKUP(VLOOKUP($A66,'IN-損失金額'!$A:$K,11,FALSE),'IN-影響程度'!$B:$L,5,FALSE)</f>
        <v>#N/A</v>
      </c>
      <c r="F66" s="7" t="str">
        <f>VLOOKUP(VLOOKUP($A66,'IN-損失金額'!$A:$K,11,FALSE),'IN-影響程度'!$B:$L,6,FALSE)</f>
        <v>#N/A</v>
      </c>
      <c r="G66" s="41" t="str">
        <f>AVERAGE('IN-案件機率總表'!64:64)</f>
        <v>#DIV/0!</v>
      </c>
      <c r="H66" s="40" t="str">
        <f>AVERAGE('IN-案件機率總表'!64:64)</f>
        <v>#DIV/0!</v>
      </c>
      <c r="I66" s="9" t="str">
        <f>IF(G66="","",IF(G66&gt;'IN-機率層級說明'!$C$6,'IN-機率層級說明'!$A$6,IF(AND(G66&gt;='IN-機率層級說明'!F67,G66&lt;'IN-機率層級說明'!$C$5),'IN-機率層級說明'!$A$5,IF(AND(G66&gt;='IN-機率層級說明'!F66,G66&lt;'IN-機率層級說明'!$C$4),'IN-機率層級說明'!$A$4,'IN-機率層級說明'!$A$3))))</f>
        <v>#DIV/0!</v>
      </c>
      <c r="J66" s="9" t="s">
        <v>33</v>
      </c>
    </row>
    <row r="67" ht="24.75" customHeight="1">
      <c r="A67" s="6" t="s">
        <v>94</v>
      </c>
      <c r="B67" s="39">
        <v>0.3</v>
      </c>
      <c r="C67" s="7" t="str">
        <f>VLOOKUP(VLOOKUP($A67,'IN-損失金額'!$A:$K,11,FALSE),'IN-影響程度'!$B:$L,3,FALSE)</f>
        <v>#N/A</v>
      </c>
      <c r="D67" s="7" t="str">
        <f>VLOOKUP(VLOOKUP($A67,'IN-損失金額'!$A:$K,11,FALSE),'IN-影響程度'!$B:$L,4,FALSE)</f>
        <v>#N/A</v>
      </c>
      <c r="E67" s="7" t="str">
        <f>VLOOKUP(VLOOKUP($A67,'IN-損失金額'!$A:$K,11,FALSE),'IN-影響程度'!$B:$L,5,FALSE)</f>
        <v>#N/A</v>
      </c>
      <c r="F67" s="7" t="str">
        <f>VLOOKUP(VLOOKUP($A67,'IN-損失金額'!$A:$K,11,FALSE),'IN-影響程度'!$B:$L,6,FALSE)</f>
        <v>#N/A</v>
      </c>
      <c r="G67" s="41" t="str">
        <f>AVERAGE('IN-案件機率總表'!65:65)</f>
        <v>#DIV/0!</v>
      </c>
      <c r="H67" s="40" t="str">
        <f>AVERAGE('IN-案件機率總表'!65:65)</f>
        <v>#DIV/0!</v>
      </c>
      <c r="I67" s="9" t="str">
        <f>IF(G67="","",IF(G67&gt;'IN-機率層級說明'!$C$6,'IN-機率層級說明'!$A$6,IF(AND(G67&gt;='IN-機率層級說明'!F68,G67&lt;'IN-機率層級說明'!$C$5),'IN-機率層級說明'!$A$5,IF(AND(G67&gt;='IN-機率層級說明'!F67,G67&lt;'IN-機率層級說明'!$C$4),'IN-機率層級說明'!$A$4,'IN-機率層級說明'!$A$3))))</f>
        <v>#DIV/0!</v>
      </c>
      <c r="J67" s="9" t="s">
        <v>33</v>
      </c>
    </row>
    <row r="68" ht="24.75" customHeight="1">
      <c r="A68" s="6" t="s">
        <v>95</v>
      </c>
      <c r="B68" s="39">
        <v>0.1</v>
      </c>
      <c r="C68" s="7" t="str">
        <f>VLOOKUP(VLOOKUP($A68,'IN-損失金額'!$A:$K,11,FALSE),'IN-影響程度'!$B:$L,3,FALSE)</f>
        <v>#N/A</v>
      </c>
      <c r="D68" s="7" t="str">
        <f>VLOOKUP(VLOOKUP($A68,'IN-損失金額'!$A:$K,11,FALSE),'IN-影響程度'!$B:$L,4,FALSE)</f>
        <v>#N/A</v>
      </c>
      <c r="E68" s="7" t="str">
        <f>VLOOKUP(VLOOKUP($A68,'IN-損失金額'!$A:$K,11,FALSE),'IN-影響程度'!$B:$L,5,FALSE)</f>
        <v>#N/A</v>
      </c>
      <c r="F68" s="7" t="str">
        <f>VLOOKUP(VLOOKUP($A68,'IN-損失金額'!$A:$K,11,FALSE),'IN-影響程度'!$B:$L,6,FALSE)</f>
        <v>#N/A</v>
      </c>
      <c r="G68" s="41" t="str">
        <f>AVERAGE('IN-案件機率總表'!66:66)</f>
        <v>#DIV/0!</v>
      </c>
      <c r="H68" s="40" t="str">
        <f>AVERAGE('IN-案件機率總表'!66:66)</f>
        <v>#DIV/0!</v>
      </c>
      <c r="I68" s="9" t="str">
        <f>IF(G68="","",IF(G68&gt;'IN-機率層級說明'!$C$6,'IN-機率層級說明'!$A$6,IF(AND(G68&gt;='IN-機率層級說明'!F69,G68&lt;'IN-機率層級說明'!$C$5),'IN-機率層級說明'!$A$5,IF(AND(G68&gt;='IN-機率層級說明'!F68,G68&lt;'IN-機率層級說明'!$C$4),'IN-機率層級說明'!$A$4,'IN-機率層級說明'!$A$3))))</f>
        <v>#DIV/0!</v>
      </c>
      <c r="J68" s="9" t="s">
        <v>33</v>
      </c>
    </row>
    <row r="69" ht="24.75" customHeight="1">
      <c r="A69" s="6" t="s">
        <v>96</v>
      </c>
      <c r="B69" s="39">
        <v>0.1</v>
      </c>
      <c r="C69" s="7" t="str">
        <f>VLOOKUP(VLOOKUP($A69,'IN-損失金額'!$A:$K,11,FALSE),'IN-影響程度'!$B:$L,3,FALSE)</f>
        <v>#N/A</v>
      </c>
      <c r="D69" s="7" t="str">
        <f>VLOOKUP(VLOOKUP($A69,'IN-損失金額'!$A:$K,11,FALSE),'IN-影響程度'!$B:$L,4,FALSE)</f>
        <v>#N/A</v>
      </c>
      <c r="E69" s="7" t="str">
        <f>VLOOKUP(VLOOKUP($A69,'IN-損失金額'!$A:$K,11,FALSE),'IN-影響程度'!$B:$L,5,FALSE)</f>
        <v>#N/A</v>
      </c>
      <c r="F69" s="7" t="str">
        <f>VLOOKUP(VLOOKUP($A69,'IN-損失金額'!$A:$K,11,FALSE),'IN-影響程度'!$B:$L,6,FALSE)</f>
        <v>#N/A</v>
      </c>
      <c r="G69" s="41" t="str">
        <f>AVERAGE('IN-案件機率總表'!67:67)</f>
        <v>#DIV/0!</v>
      </c>
      <c r="H69" s="40" t="str">
        <f>AVERAGE('IN-案件機率總表'!67:67)</f>
        <v>#DIV/0!</v>
      </c>
      <c r="I69" s="9" t="str">
        <f>IF(G69="","",IF(G69&gt;'IN-機率層級說明'!$C$6,'IN-機率層級說明'!$A$6,IF(AND(G69&gt;='IN-機率層級說明'!F70,G69&lt;'IN-機率層級說明'!$C$5),'IN-機率層級說明'!$A$5,IF(AND(G69&gt;='IN-機率層級說明'!F69,G69&lt;'IN-機率層級說明'!$C$4),'IN-機率層級說明'!$A$4,'IN-機率層級說明'!$A$3))))</f>
        <v>#DIV/0!</v>
      </c>
      <c r="J69" s="9" t="s">
        <v>33</v>
      </c>
    </row>
    <row r="70" ht="24.75" customHeight="1">
      <c r="A70" s="6" t="s">
        <v>97</v>
      </c>
      <c r="B70" s="39">
        <v>0.3</v>
      </c>
      <c r="C70" s="7" t="str">
        <f>VLOOKUP(VLOOKUP($A70,'IN-損失金額'!$A:$K,11,FALSE),'IN-影響程度'!$B:$L,3,FALSE)</f>
        <v>#N/A</v>
      </c>
      <c r="D70" s="7" t="str">
        <f>VLOOKUP(VLOOKUP($A70,'IN-損失金額'!$A:$K,11,FALSE),'IN-影響程度'!$B:$L,4,FALSE)</f>
        <v>#N/A</v>
      </c>
      <c r="E70" s="7" t="str">
        <f>VLOOKUP(VLOOKUP($A70,'IN-損失金額'!$A:$K,11,FALSE),'IN-影響程度'!$B:$L,5,FALSE)</f>
        <v>#N/A</v>
      </c>
      <c r="F70" s="7" t="str">
        <f>VLOOKUP(VLOOKUP($A70,'IN-損失金額'!$A:$K,11,FALSE),'IN-影響程度'!$B:$L,6,FALSE)</f>
        <v>#N/A</v>
      </c>
      <c r="G70" s="41" t="str">
        <f>AVERAGE('IN-案件機率總表'!68:68)</f>
        <v>#DIV/0!</v>
      </c>
      <c r="H70" s="40" t="str">
        <f>AVERAGE('IN-案件機率總表'!68:68)</f>
        <v>#DIV/0!</v>
      </c>
      <c r="I70" s="9" t="str">
        <f>IF(G70="","",IF(G70&gt;'IN-機率層級說明'!$C$6,'IN-機率層級說明'!$A$6,IF(AND(G70&gt;='IN-機率層級說明'!F71,G70&lt;'IN-機率層級說明'!$C$5),'IN-機率層級說明'!$A$5,IF(AND(G70&gt;='IN-機率層級說明'!F70,G70&lt;'IN-機率層級說明'!$C$4),'IN-機率層級說明'!$A$4,'IN-機率層級說明'!$A$3))))</f>
        <v>#DIV/0!</v>
      </c>
      <c r="J70" s="9" t="s">
        <v>33</v>
      </c>
    </row>
    <row r="71" ht="24.75" customHeight="1">
      <c r="A71" s="6" t="s">
        <v>98</v>
      </c>
      <c r="B71" s="39">
        <v>0.3</v>
      </c>
      <c r="C71" s="7" t="str">
        <f>VLOOKUP(VLOOKUP($A71,'IN-損失金額'!$A:$K,11,FALSE),'IN-影響程度'!$B:$L,3,FALSE)</f>
        <v>#N/A</v>
      </c>
      <c r="D71" s="7" t="str">
        <f>VLOOKUP(VLOOKUP($A71,'IN-損失金額'!$A:$K,11,FALSE),'IN-影響程度'!$B:$L,4,FALSE)</f>
        <v>#N/A</v>
      </c>
      <c r="E71" s="7" t="str">
        <f>VLOOKUP(VLOOKUP($A71,'IN-損失金額'!$A:$K,11,FALSE),'IN-影響程度'!$B:$L,5,FALSE)</f>
        <v>#N/A</v>
      </c>
      <c r="F71" s="7" t="str">
        <f>VLOOKUP(VLOOKUP($A71,'IN-損失金額'!$A:$K,11,FALSE),'IN-影響程度'!$B:$L,6,FALSE)</f>
        <v>#N/A</v>
      </c>
      <c r="G71" s="41" t="str">
        <f>AVERAGE('IN-案件機率總表'!69:69)</f>
        <v>#DIV/0!</v>
      </c>
      <c r="H71" s="40" t="str">
        <f>AVERAGE('IN-案件機率總表'!69:69)</f>
        <v>#DIV/0!</v>
      </c>
      <c r="I71" s="9" t="str">
        <f>IF(G71="","",IF(G71&gt;'IN-機率層級說明'!$C$6,'IN-機率層級說明'!$A$6,IF(AND(G71&gt;='IN-機率層級說明'!F72,G71&lt;'IN-機率層級說明'!$C$5),'IN-機率層級說明'!$A$5,IF(AND(G71&gt;='IN-機率層級說明'!F71,G71&lt;'IN-機率層級說明'!$C$4),'IN-機率層級說明'!$A$4,'IN-機率層級說明'!$A$3))))</f>
        <v>#DIV/0!</v>
      </c>
      <c r="J71" s="9" t="s">
        <v>33</v>
      </c>
    </row>
    <row r="72" ht="24.75" customHeight="1">
      <c r="A72" s="6" t="s">
        <v>99</v>
      </c>
      <c r="B72" s="39">
        <v>0.5</v>
      </c>
      <c r="C72" s="7" t="str">
        <f>VLOOKUP(VLOOKUP($A72,'IN-損失金額'!$A:$K,11,FALSE),'IN-影響程度'!$B:$L,3,FALSE)</f>
        <v>#N/A</v>
      </c>
      <c r="D72" s="7" t="str">
        <f>VLOOKUP(VLOOKUP($A72,'IN-損失金額'!$A:$K,11,FALSE),'IN-影響程度'!$B:$L,4,FALSE)</f>
        <v>#N/A</v>
      </c>
      <c r="E72" s="7" t="str">
        <f>VLOOKUP(VLOOKUP($A72,'IN-損失金額'!$A:$K,11,FALSE),'IN-影響程度'!$B:$L,5,FALSE)</f>
        <v>#N/A</v>
      </c>
      <c r="F72" s="7" t="str">
        <f>VLOOKUP(VLOOKUP($A72,'IN-損失金額'!$A:$K,11,FALSE),'IN-影響程度'!$B:$L,6,FALSE)</f>
        <v>#N/A</v>
      </c>
      <c r="G72" s="41" t="str">
        <f>AVERAGE('IN-案件機率總表'!70:70)</f>
        <v>#DIV/0!</v>
      </c>
      <c r="H72" s="40" t="str">
        <f>AVERAGE('IN-案件機率總表'!70:70)</f>
        <v>#DIV/0!</v>
      </c>
      <c r="I72" s="9" t="str">
        <f>IF(G72="","",IF(G72&gt;'IN-機率層級說明'!$C$6,'IN-機率層級說明'!$A$6,IF(AND(G72&gt;='IN-機率層級說明'!F73,G72&lt;'IN-機率層級說明'!$C$5),'IN-機率層級說明'!$A$5,IF(AND(G72&gt;='IN-機率層級說明'!F72,G72&lt;'IN-機率層級說明'!$C$4),'IN-機率層級說明'!$A$4,'IN-機率層級說明'!$A$3))))</f>
        <v>#DIV/0!</v>
      </c>
      <c r="J72" s="9" t="s">
        <v>33</v>
      </c>
    </row>
    <row r="73" ht="24.75" customHeight="1">
      <c r="A73" s="6" t="s">
        <v>100</v>
      </c>
      <c r="B73" s="39">
        <v>0.0</v>
      </c>
      <c r="C73" s="7" t="str">
        <f>VLOOKUP(VLOOKUP($A73,'IN-損失金額'!$A:$K,11,FALSE),'IN-影響程度'!$B:$L,3,FALSE)</f>
        <v>#N/A</v>
      </c>
      <c r="D73" s="7" t="str">
        <f>VLOOKUP(VLOOKUP($A73,'IN-損失金額'!$A:$K,11,FALSE),'IN-影響程度'!$B:$L,4,FALSE)</f>
        <v>#N/A</v>
      </c>
      <c r="E73" s="7" t="str">
        <f>VLOOKUP(VLOOKUP($A73,'IN-損失金額'!$A:$K,11,FALSE),'IN-影響程度'!$B:$L,5,FALSE)</f>
        <v>#N/A</v>
      </c>
      <c r="F73" s="7" t="str">
        <f>VLOOKUP(VLOOKUP($A73,'IN-損失金額'!$A:$K,11,FALSE),'IN-影響程度'!$B:$L,6,FALSE)</f>
        <v>#N/A</v>
      </c>
      <c r="G73" s="41" t="str">
        <f>AVERAGE('IN-案件機率總表'!71:71)</f>
        <v>#DIV/0!</v>
      </c>
      <c r="H73" s="40" t="str">
        <f>AVERAGE('IN-案件機率總表'!71:71)</f>
        <v>#DIV/0!</v>
      </c>
      <c r="I73" s="9" t="str">
        <f>IF(G73="","",IF(G73&gt;'IN-機率層級說明'!$C$6,'IN-機率層級說明'!$A$6,IF(AND(G73&gt;='IN-機率層級說明'!F74,G73&lt;'IN-機率層級說明'!$C$5),'IN-機率層級說明'!$A$5,IF(AND(G73&gt;='IN-機率層級說明'!F73,G73&lt;'IN-機率層級說明'!$C$4),'IN-機率層級說明'!$A$4,'IN-機率層級說明'!$A$3))))</f>
        <v>#DIV/0!</v>
      </c>
      <c r="J73" s="9" t="s">
        <v>29</v>
      </c>
    </row>
    <row r="74" ht="24.75" customHeight="1">
      <c r="A74" s="6" t="s">
        <v>101</v>
      </c>
      <c r="B74" s="39">
        <v>0.0</v>
      </c>
      <c r="C74" s="7" t="str">
        <f>VLOOKUP(VLOOKUP($A74,'IN-損失金額'!$A:$K,11,FALSE),'IN-影響程度'!$B:$L,3,FALSE)</f>
        <v>#N/A</v>
      </c>
      <c r="D74" s="7" t="str">
        <f>VLOOKUP(VLOOKUP($A74,'IN-損失金額'!$A:$K,11,FALSE),'IN-影響程度'!$B:$L,4,FALSE)</f>
        <v>#N/A</v>
      </c>
      <c r="E74" s="7" t="str">
        <f>VLOOKUP(VLOOKUP($A74,'IN-損失金額'!$A:$K,11,FALSE),'IN-影響程度'!$B:$L,5,FALSE)</f>
        <v>#N/A</v>
      </c>
      <c r="F74" s="7" t="str">
        <f>VLOOKUP(VLOOKUP($A74,'IN-損失金額'!$A:$K,11,FALSE),'IN-影響程度'!$B:$L,6,FALSE)</f>
        <v>#N/A</v>
      </c>
      <c r="G74" s="41" t="str">
        <f>AVERAGE('IN-案件機率總表'!72:72)</f>
        <v>#DIV/0!</v>
      </c>
      <c r="H74" s="40" t="str">
        <f>AVERAGE('IN-案件機率總表'!72:72)</f>
        <v>#DIV/0!</v>
      </c>
      <c r="I74" s="9" t="str">
        <f>IF(G74="","",IF(G74&gt;'IN-機率層級說明'!$C$6,'IN-機率層級說明'!$A$6,IF(AND(G74&gt;='IN-機率層級說明'!F75,G74&lt;'IN-機率層級說明'!$C$5),'IN-機率層級說明'!$A$5,IF(AND(G74&gt;='IN-機率層級說明'!F74,G74&lt;'IN-機率層級說明'!$C$4),'IN-機率層級說明'!$A$4,'IN-機率層級說明'!$A$3))))</f>
        <v>#DIV/0!</v>
      </c>
      <c r="J74" s="9" t="s">
        <v>29</v>
      </c>
    </row>
    <row r="75" ht="24.75" customHeight="1">
      <c r="A75" s="6" t="s">
        <v>102</v>
      </c>
      <c r="B75" s="39">
        <v>0.0</v>
      </c>
      <c r="C75" s="7" t="str">
        <f>VLOOKUP(VLOOKUP($A75,'IN-損失金額'!$A:$K,11,FALSE),'IN-影響程度'!$B:$L,3,FALSE)</f>
        <v>#N/A</v>
      </c>
      <c r="D75" s="7" t="str">
        <f>VLOOKUP(VLOOKUP($A75,'IN-損失金額'!$A:$K,11,FALSE),'IN-影響程度'!$B:$L,4,FALSE)</f>
        <v>#N/A</v>
      </c>
      <c r="E75" s="7" t="str">
        <f>VLOOKUP(VLOOKUP($A75,'IN-損失金額'!$A:$K,11,FALSE),'IN-影響程度'!$B:$L,5,FALSE)</f>
        <v>#N/A</v>
      </c>
      <c r="F75" s="7" t="str">
        <f>VLOOKUP(VLOOKUP($A75,'IN-損失金額'!$A:$K,11,FALSE),'IN-影響程度'!$B:$L,6,FALSE)</f>
        <v>#N/A</v>
      </c>
      <c r="G75" s="41" t="str">
        <f>AVERAGE('IN-案件機率總表'!73:73)</f>
        <v>#DIV/0!</v>
      </c>
      <c r="H75" s="40" t="str">
        <f>AVERAGE('IN-案件機率總表'!73:73)</f>
        <v>#DIV/0!</v>
      </c>
      <c r="I75" s="9" t="str">
        <f>IF(G75="","",IF(G75&gt;'IN-機率層級說明'!$C$6,'IN-機率層級說明'!$A$6,IF(AND(G75&gt;='IN-機率層級說明'!F76,G75&lt;'IN-機率層級說明'!$C$5),'IN-機率層級說明'!$A$5,IF(AND(G75&gt;='IN-機率層級說明'!F75,G75&lt;'IN-機率層級說明'!$C$4),'IN-機率層級說明'!$A$4,'IN-機率層級說明'!$A$3))))</f>
        <v>#DIV/0!</v>
      </c>
      <c r="J75" s="9" t="s">
        <v>33</v>
      </c>
    </row>
    <row r="76" ht="24.75" customHeight="1">
      <c r="A76" s="6" t="s">
        <v>103</v>
      </c>
      <c r="B76" s="39">
        <v>0.0</v>
      </c>
      <c r="C76" s="7" t="str">
        <f>VLOOKUP(VLOOKUP($A76,'IN-損失金額'!$A:$K,11,FALSE),'IN-影響程度'!$B:$L,3,FALSE)</f>
        <v>#N/A</v>
      </c>
      <c r="D76" s="7" t="str">
        <f>VLOOKUP(VLOOKUP($A76,'IN-損失金額'!$A:$K,11,FALSE),'IN-影響程度'!$B:$L,4,FALSE)</f>
        <v>#N/A</v>
      </c>
      <c r="E76" s="7" t="str">
        <f>VLOOKUP(VLOOKUP($A76,'IN-損失金額'!$A:$K,11,FALSE),'IN-影響程度'!$B:$L,5,FALSE)</f>
        <v>#N/A</v>
      </c>
      <c r="F76" s="7" t="str">
        <f>VLOOKUP(VLOOKUP($A76,'IN-損失金額'!$A:$K,11,FALSE),'IN-影響程度'!$B:$L,6,FALSE)</f>
        <v>#N/A</v>
      </c>
      <c r="G76" s="41" t="str">
        <f>AVERAGE('IN-案件機率總表'!74:74)</f>
        <v>#DIV/0!</v>
      </c>
      <c r="H76" s="40" t="str">
        <f>AVERAGE('IN-案件機率總表'!74:74)</f>
        <v>#DIV/0!</v>
      </c>
      <c r="I76" s="9" t="str">
        <f>IF(G76="","",IF(G76&gt;'IN-機率層級說明'!$C$6,'IN-機率層級說明'!$A$6,IF(AND(G76&gt;='IN-機率層級說明'!F77,G76&lt;'IN-機率層級說明'!$C$5),'IN-機率層級說明'!$A$5,IF(AND(G76&gt;='IN-機率層級說明'!F76,G76&lt;'IN-機率層級說明'!$C$4),'IN-機率層級說明'!$A$4,'IN-機率層級說明'!$A$3))))</f>
        <v>#DIV/0!</v>
      </c>
      <c r="J76" s="9" t="s">
        <v>33</v>
      </c>
    </row>
    <row r="77" ht="24.75" customHeight="1">
      <c r="A77" s="6" t="s">
        <v>104</v>
      </c>
      <c r="B77" s="39">
        <v>0.0</v>
      </c>
      <c r="C77" s="7" t="str">
        <f>VLOOKUP(VLOOKUP($A77,'IN-損失金額'!$A:$K,11,FALSE),'IN-影響程度'!$B:$L,3,FALSE)</f>
        <v>#N/A</v>
      </c>
      <c r="D77" s="7" t="str">
        <f>VLOOKUP(VLOOKUP($A77,'IN-損失金額'!$A:$K,11,FALSE),'IN-影響程度'!$B:$L,4,FALSE)</f>
        <v>#N/A</v>
      </c>
      <c r="E77" s="7" t="str">
        <f>VLOOKUP(VLOOKUP($A77,'IN-損失金額'!$A:$K,11,FALSE),'IN-影響程度'!$B:$L,5,FALSE)</f>
        <v>#N/A</v>
      </c>
      <c r="F77" s="7" t="str">
        <f>VLOOKUP(VLOOKUP($A77,'IN-損失金額'!$A:$K,11,FALSE),'IN-影響程度'!$B:$L,6,FALSE)</f>
        <v>#N/A</v>
      </c>
      <c r="G77" s="41" t="str">
        <f>AVERAGE('IN-案件機率總表'!75:75)</f>
        <v>#DIV/0!</v>
      </c>
      <c r="H77" s="40" t="str">
        <f>AVERAGE('IN-案件機率總表'!75:75)</f>
        <v>#DIV/0!</v>
      </c>
      <c r="I77" s="9" t="str">
        <f>IF(G77="","",IF(G77&gt;'IN-機率層級說明'!$C$6,'IN-機率層級說明'!$A$6,IF(AND(G77&gt;='IN-機率層級說明'!F78,G77&lt;'IN-機率層級說明'!$C$5),'IN-機率層級說明'!$A$5,IF(AND(G77&gt;='IN-機率層級說明'!F77,G77&lt;'IN-機率層級說明'!$C$4),'IN-機率層級說明'!$A$4,'IN-機率層級說明'!$A$3))))</f>
        <v>#DIV/0!</v>
      </c>
      <c r="J77" s="9" t="s">
        <v>33</v>
      </c>
    </row>
    <row r="78" ht="24.75" customHeight="1">
      <c r="A78" s="6" t="s">
        <v>105</v>
      </c>
      <c r="B78" s="39">
        <v>0.3</v>
      </c>
      <c r="C78" s="7" t="str">
        <f>VLOOKUP(VLOOKUP($A78,'IN-損失金額'!$A:$K,11,FALSE),'IN-影響程度'!$B:$L,3,FALSE)</f>
        <v>#N/A</v>
      </c>
      <c r="D78" s="7" t="str">
        <f>VLOOKUP(VLOOKUP($A78,'IN-損失金額'!$A:$K,11,FALSE),'IN-影響程度'!$B:$L,4,FALSE)</f>
        <v>#N/A</v>
      </c>
      <c r="E78" s="7" t="str">
        <f>VLOOKUP(VLOOKUP($A78,'IN-損失金額'!$A:$K,11,FALSE),'IN-影響程度'!$B:$L,5,FALSE)</f>
        <v>#N/A</v>
      </c>
      <c r="F78" s="7" t="str">
        <f>VLOOKUP(VLOOKUP($A78,'IN-損失金額'!$A:$K,11,FALSE),'IN-影響程度'!$B:$L,6,FALSE)</f>
        <v>#N/A</v>
      </c>
      <c r="G78" s="41" t="str">
        <f>AVERAGE('IN-案件機率總表'!76:76)</f>
        <v>#DIV/0!</v>
      </c>
      <c r="H78" s="40" t="str">
        <f>AVERAGE('IN-案件機率總表'!76:76)</f>
        <v>#DIV/0!</v>
      </c>
      <c r="I78" s="9" t="str">
        <f>IF(G78="","",IF(G78&gt;'IN-機率層級說明'!$C$6,'IN-機率層級說明'!$A$6,IF(AND(G78&gt;='IN-機率層級說明'!F79,G78&lt;'IN-機率層級說明'!$C$5),'IN-機率層級說明'!$A$5,IF(AND(G78&gt;='IN-機率層級說明'!F78,G78&lt;'IN-機率層級說明'!$C$4),'IN-機率層級說明'!$A$4,'IN-機率層級說明'!$A$3))))</f>
        <v>#DIV/0!</v>
      </c>
      <c r="J78" s="9" t="s">
        <v>33</v>
      </c>
    </row>
    <row r="79" ht="24.75" customHeight="1">
      <c r="A79" s="6" t="s">
        <v>106</v>
      </c>
      <c r="B79" s="39">
        <v>0.1</v>
      </c>
      <c r="C79" s="7" t="str">
        <f>VLOOKUP(VLOOKUP($A79,'IN-損失金額'!$A:$K,11,FALSE),'IN-影響程度'!$B:$L,3,FALSE)</f>
        <v>#N/A</v>
      </c>
      <c r="D79" s="7" t="str">
        <f>VLOOKUP(VLOOKUP($A79,'IN-損失金額'!$A:$K,11,FALSE),'IN-影響程度'!$B:$L,4,FALSE)</f>
        <v>#N/A</v>
      </c>
      <c r="E79" s="7" t="str">
        <f>VLOOKUP(VLOOKUP($A79,'IN-損失金額'!$A:$K,11,FALSE),'IN-影響程度'!$B:$L,5,FALSE)</f>
        <v>#N/A</v>
      </c>
      <c r="F79" s="7" t="str">
        <f>VLOOKUP(VLOOKUP($A79,'IN-損失金額'!$A:$K,11,FALSE),'IN-影響程度'!$B:$L,6,FALSE)</f>
        <v>#N/A</v>
      </c>
      <c r="G79" s="41" t="str">
        <f>AVERAGE('IN-案件機率總表'!77:77)</f>
        <v>#DIV/0!</v>
      </c>
      <c r="H79" s="40" t="str">
        <f>AVERAGE('IN-案件機率總表'!77:77)</f>
        <v>#DIV/0!</v>
      </c>
      <c r="I79" s="9" t="str">
        <f>IF(G79="","",IF(G79&gt;'IN-機率層級說明'!$C$6,'IN-機率層級說明'!$A$6,IF(AND(G79&gt;='IN-機率層級說明'!F80,G79&lt;'IN-機率層級說明'!$C$5),'IN-機率層級說明'!$A$5,IF(AND(G79&gt;='IN-機率層級說明'!F79,G79&lt;'IN-機率層級說明'!$C$4),'IN-機率層級說明'!$A$4,'IN-機率層級說明'!$A$3))))</f>
        <v>#DIV/0!</v>
      </c>
      <c r="J79" s="9" t="s">
        <v>33</v>
      </c>
    </row>
    <row r="80" ht="24.75" customHeight="1">
      <c r="A80" s="6" t="s">
        <v>107</v>
      </c>
      <c r="B80" s="39">
        <v>0.0</v>
      </c>
      <c r="C80" s="7" t="str">
        <f>VLOOKUP(VLOOKUP($A80,'IN-損失金額'!$A:$K,11,FALSE),'IN-影響程度'!$B:$L,3,FALSE)</f>
        <v>#N/A</v>
      </c>
      <c r="D80" s="7" t="str">
        <f>VLOOKUP(VLOOKUP($A80,'IN-損失金額'!$A:$K,11,FALSE),'IN-影響程度'!$B:$L,4,FALSE)</f>
        <v>#N/A</v>
      </c>
      <c r="E80" s="7" t="str">
        <f>VLOOKUP(VLOOKUP($A80,'IN-損失金額'!$A:$K,11,FALSE),'IN-影響程度'!$B:$L,5,FALSE)</f>
        <v>#N/A</v>
      </c>
      <c r="F80" s="7" t="str">
        <f>VLOOKUP(VLOOKUP($A80,'IN-損失金額'!$A:$K,11,FALSE),'IN-影響程度'!$B:$L,6,FALSE)</f>
        <v>#N/A</v>
      </c>
      <c r="G80" s="41" t="str">
        <f>AVERAGE('IN-案件機率總表'!78:78)</f>
        <v>#DIV/0!</v>
      </c>
      <c r="H80" s="40" t="str">
        <f>AVERAGE('IN-案件機率總表'!78:78)</f>
        <v>#DIV/0!</v>
      </c>
      <c r="I80" s="9" t="str">
        <f>IF(G80="","",IF(G80&gt;'IN-機率層級說明'!$C$6,'IN-機率層級說明'!$A$6,IF(AND(G80&gt;='IN-機率層級說明'!F81,G80&lt;'IN-機率層級說明'!$C$5),'IN-機率層級說明'!$A$5,IF(AND(G80&gt;='IN-機率層級說明'!F80,G80&lt;'IN-機率層級說明'!$C$4),'IN-機率層級說明'!$A$4,'IN-機率層級說明'!$A$3))))</f>
        <v>#DIV/0!</v>
      </c>
      <c r="J80" s="9" t="s">
        <v>33</v>
      </c>
    </row>
    <row r="81" ht="24.75" customHeight="1">
      <c r="A81" s="6" t="s">
        <v>108</v>
      </c>
      <c r="B81" s="39">
        <v>0.0</v>
      </c>
      <c r="C81" s="7" t="str">
        <f>VLOOKUP(VLOOKUP($A81,'IN-損失金額'!$A:$K,11,FALSE),'IN-影響程度'!$B:$L,3,FALSE)</f>
        <v>#N/A</v>
      </c>
      <c r="D81" s="7" t="str">
        <f>VLOOKUP(VLOOKUP($A81,'IN-損失金額'!$A:$K,11,FALSE),'IN-影響程度'!$B:$L,4,FALSE)</f>
        <v>#N/A</v>
      </c>
      <c r="E81" s="7" t="str">
        <f>VLOOKUP(VLOOKUP($A81,'IN-損失金額'!$A:$K,11,FALSE),'IN-影響程度'!$B:$L,5,FALSE)</f>
        <v>#N/A</v>
      </c>
      <c r="F81" s="7" t="str">
        <f>VLOOKUP(VLOOKUP($A81,'IN-損失金額'!$A:$K,11,FALSE),'IN-影響程度'!$B:$L,6,FALSE)</f>
        <v>#N/A</v>
      </c>
      <c r="G81" s="41" t="str">
        <f>AVERAGE('IN-案件機率總表'!79:79)</f>
        <v>#DIV/0!</v>
      </c>
      <c r="H81" s="40" t="str">
        <f>AVERAGE('IN-案件機率總表'!79:79)</f>
        <v>#DIV/0!</v>
      </c>
      <c r="I81" s="9" t="str">
        <f>IF(G81="","",IF(G81&gt;'IN-機率層級說明'!$C$6,'IN-機率層級說明'!$A$6,IF(AND(G81&gt;='IN-機率層級說明'!F82,G81&lt;'IN-機率層級說明'!$C$5),'IN-機率層級說明'!$A$5,IF(AND(G81&gt;='IN-機率層級說明'!F81,G81&lt;'IN-機率層級說明'!$C$4),'IN-機率層級說明'!$A$4,'IN-機率層級說明'!$A$3))))</f>
        <v>#DIV/0!</v>
      </c>
      <c r="J81" s="9" t="s">
        <v>33</v>
      </c>
    </row>
    <row r="82" ht="24.75" customHeight="1">
      <c r="A82" s="6" t="s">
        <v>109</v>
      </c>
      <c r="B82" s="39">
        <v>0.1</v>
      </c>
      <c r="C82" s="7" t="str">
        <f>VLOOKUP(VLOOKUP($A82,'IN-損失金額'!$A:$K,11,FALSE),'IN-影響程度'!$B:$L,3,FALSE)</f>
        <v>#N/A</v>
      </c>
      <c r="D82" s="7" t="str">
        <f>VLOOKUP(VLOOKUP($A82,'IN-損失金額'!$A:$K,11,FALSE),'IN-影響程度'!$B:$L,4,FALSE)</f>
        <v>#N/A</v>
      </c>
      <c r="E82" s="7" t="str">
        <f>VLOOKUP(VLOOKUP($A82,'IN-損失金額'!$A:$K,11,FALSE),'IN-影響程度'!$B:$L,5,FALSE)</f>
        <v>#N/A</v>
      </c>
      <c r="F82" s="7" t="str">
        <f>VLOOKUP(VLOOKUP($A82,'IN-損失金額'!$A:$K,11,FALSE),'IN-影響程度'!$B:$L,6,FALSE)</f>
        <v>#N/A</v>
      </c>
      <c r="G82" s="41" t="str">
        <f>AVERAGE('IN-案件機率總表'!80:80)</f>
        <v>#DIV/0!</v>
      </c>
      <c r="H82" s="40" t="str">
        <f>AVERAGE('IN-案件機率總表'!80:80)</f>
        <v>#DIV/0!</v>
      </c>
      <c r="I82" s="9" t="str">
        <f>IF(G82="","",IF(G82&gt;'IN-機率層級說明'!$C$6,'IN-機率層級說明'!$A$6,IF(AND(G82&gt;='IN-機率層級說明'!F83,G82&lt;'IN-機率層級說明'!$C$5),'IN-機率層級說明'!$A$5,IF(AND(G82&gt;='IN-機率層級說明'!F82,G82&lt;'IN-機率層級說明'!$C$4),'IN-機率層級說明'!$A$4,'IN-機率層級說明'!$A$3))))</f>
        <v>#DIV/0!</v>
      </c>
      <c r="J82" s="9" t="s">
        <v>33</v>
      </c>
    </row>
    <row r="83" ht="24.75" customHeight="1">
      <c r="A83" s="6" t="s">
        <v>110</v>
      </c>
      <c r="B83" s="39">
        <v>0.1</v>
      </c>
      <c r="C83" s="7" t="str">
        <f>VLOOKUP(VLOOKUP($A83,'IN-損失金額'!$A:$K,11,FALSE),'IN-影響程度'!$B:$L,3,FALSE)</f>
        <v>#N/A</v>
      </c>
      <c r="D83" s="7" t="str">
        <f>VLOOKUP(VLOOKUP($A83,'IN-損失金額'!$A:$K,11,FALSE),'IN-影響程度'!$B:$L,4,FALSE)</f>
        <v>#N/A</v>
      </c>
      <c r="E83" s="7" t="str">
        <f>VLOOKUP(VLOOKUP($A83,'IN-損失金額'!$A:$K,11,FALSE),'IN-影響程度'!$B:$L,5,FALSE)</f>
        <v>#N/A</v>
      </c>
      <c r="F83" s="7" t="str">
        <f>VLOOKUP(VLOOKUP($A83,'IN-損失金額'!$A:$K,11,FALSE),'IN-影響程度'!$B:$L,6,FALSE)</f>
        <v>#N/A</v>
      </c>
      <c r="G83" s="41" t="str">
        <f>AVERAGE('IN-案件機率總表'!81:81)</f>
        <v>#DIV/0!</v>
      </c>
      <c r="H83" s="40" t="str">
        <f>AVERAGE('IN-案件機率總表'!81:81)</f>
        <v>#DIV/0!</v>
      </c>
      <c r="I83" s="9" t="str">
        <f>IF(G83="","",IF(G83&gt;'IN-機率層級說明'!$C$6,'IN-機率層級說明'!$A$6,IF(AND(G83&gt;='IN-機率層級說明'!F84,G83&lt;'IN-機率層級說明'!$C$5),'IN-機率層級說明'!$A$5,IF(AND(G83&gt;='IN-機率層級說明'!F83,G83&lt;'IN-機率層級說明'!$C$4),'IN-機率層級說明'!$A$4,'IN-機率層級說明'!$A$3))))</f>
        <v>#DIV/0!</v>
      </c>
      <c r="J83" s="9" t="s">
        <v>33</v>
      </c>
    </row>
    <row r="84" ht="24.75" customHeight="1">
      <c r="A84" s="6" t="s">
        <v>111</v>
      </c>
      <c r="B84" s="39">
        <v>0.5</v>
      </c>
      <c r="C84" s="7" t="str">
        <f>VLOOKUP(VLOOKUP($A84,'IN-損失金額'!$A:$K,11,FALSE),'IN-影響程度'!$B:$L,3,FALSE)</f>
        <v>#N/A</v>
      </c>
      <c r="D84" s="7" t="str">
        <f>VLOOKUP(VLOOKUP($A84,'IN-損失金額'!$A:$K,11,FALSE),'IN-影響程度'!$B:$L,4,FALSE)</f>
        <v>#N/A</v>
      </c>
      <c r="E84" s="7" t="str">
        <f>VLOOKUP(VLOOKUP($A84,'IN-損失金額'!$A:$K,11,FALSE),'IN-影響程度'!$B:$L,5,FALSE)</f>
        <v>#N/A</v>
      </c>
      <c r="F84" s="7" t="str">
        <f>VLOOKUP(VLOOKUP($A84,'IN-損失金額'!$A:$K,11,FALSE),'IN-影響程度'!$B:$L,6,FALSE)</f>
        <v>#N/A</v>
      </c>
      <c r="G84" s="41" t="str">
        <f>AVERAGE('IN-案件機率總表'!82:82)</f>
        <v>#DIV/0!</v>
      </c>
      <c r="H84" s="40" t="str">
        <f>AVERAGE('IN-案件機率總表'!82:82)</f>
        <v>#DIV/0!</v>
      </c>
      <c r="I84" s="9" t="str">
        <f>IF(G84="","",IF(G84&gt;'IN-機率層級說明'!$C$6,'IN-機率層級說明'!$A$6,IF(AND(G84&gt;='IN-機率層級說明'!F85,G84&lt;'IN-機率層級說明'!$C$5),'IN-機率層級說明'!$A$5,IF(AND(G84&gt;='IN-機率層級說明'!F84,G84&lt;'IN-機率層級說明'!$C$4),'IN-機率層級說明'!$A$4,'IN-機率層級說明'!$A$3))))</f>
        <v>#DIV/0!</v>
      </c>
      <c r="J84" s="9" t="s">
        <v>33</v>
      </c>
    </row>
    <row r="85" ht="24.75" customHeight="1">
      <c r="A85" s="6" t="s">
        <v>112</v>
      </c>
      <c r="B85" s="39">
        <v>0.0</v>
      </c>
      <c r="C85" s="7" t="str">
        <f>VLOOKUP(VLOOKUP($A85,'IN-損失金額'!$A:$K,11,FALSE),'IN-影響程度'!$B:$L,3,FALSE)</f>
        <v>#N/A</v>
      </c>
      <c r="D85" s="7" t="str">
        <f>VLOOKUP(VLOOKUP($A85,'IN-損失金額'!$A:$K,11,FALSE),'IN-影響程度'!$B:$L,4,FALSE)</f>
        <v>#N/A</v>
      </c>
      <c r="E85" s="7" t="str">
        <f>VLOOKUP(VLOOKUP($A85,'IN-損失金額'!$A:$K,11,FALSE),'IN-影響程度'!$B:$L,5,FALSE)</f>
        <v>#N/A</v>
      </c>
      <c r="F85" s="7" t="str">
        <f>VLOOKUP(VLOOKUP($A85,'IN-損失金額'!$A:$K,11,FALSE),'IN-影響程度'!$B:$L,6,FALSE)</f>
        <v>#N/A</v>
      </c>
      <c r="G85" s="11" t="str">
        <f>AVERAGE('IN-案件機率總表'!83:83)</f>
        <v>#DIV/0!</v>
      </c>
      <c r="H85" s="40" t="str">
        <f>AVERAGE('IN-案件機率總表'!83:83)</f>
        <v>#DIV/0!</v>
      </c>
      <c r="I85" s="9" t="str">
        <f>IF(G85="","",IF(G85&gt;'IN-機率層級說明'!$C$6,'IN-機率層級說明'!$A$6,IF(AND(G85&gt;='IN-機率層級說明'!F86,G85&lt;'IN-機率層級說明'!$C$5),'IN-機率層級說明'!$A$5,IF(AND(G85&gt;='IN-機率層級說明'!F85,G85&lt;'IN-機率層級說明'!$C$4),'IN-機率層級說明'!$A$4,'IN-機率層級說明'!$A$3))))</f>
        <v>#DIV/0!</v>
      </c>
      <c r="J85" s="9" t="s">
        <v>29</v>
      </c>
    </row>
    <row r="86" ht="24.75" customHeight="1">
      <c r="A86" s="6" t="s">
        <v>113</v>
      </c>
      <c r="B86" s="39">
        <v>0.0</v>
      </c>
      <c r="C86" s="7" t="str">
        <f>VLOOKUP(VLOOKUP($A86,'IN-損失金額'!$A:$K,11,FALSE),'IN-影響程度'!$B:$L,3,FALSE)</f>
        <v>#N/A</v>
      </c>
      <c r="D86" s="7" t="str">
        <f>VLOOKUP(VLOOKUP($A86,'IN-損失金額'!$A:$K,11,FALSE),'IN-影響程度'!$B:$L,4,FALSE)</f>
        <v>#N/A</v>
      </c>
      <c r="E86" s="7" t="str">
        <f>VLOOKUP(VLOOKUP($A86,'IN-損失金額'!$A:$K,11,FALSE),'IN-影響程度'!$B:$L,5,FALSE)</f>
        <v>#N/A</v>
      </c>
      <c r="F86" s="7" t="str">
        <f>VLOOKUP(VLOOKUP($A86,'IN-損失金額'!$A:$K,11,FALSE),'IN-影響程度'!$B:$L,6,FALSE)</f>
        <v>#N/A</v>
      </c>
      <c r="G86" s="41" t="str">
        <f>AVERAGE('IN-案件機率總表'!84:84)</f>
        <v>#DIV/0!</v>
      </c>
      <c r="H86" s="40" t="str">
        <f>AVERAGE('IN-案件機率總表'!84:84)</f>
        <v>#DIV/0!</v>
      </c>
      <c r="I86" s="9" t="str">
        <f>IF(G86="","",IF(G86&gt;'IN-機率層級說明'!$C$6,'IN-機率層級說明'!$A$6,IF(AND(G86&gt;='IN-機率層級說明'!F87,G86&lt;'IN-機率層級說明'!$C$5),'IN-機率層級說明'!$A$5,IF(AND(G86&gt;='IN-機率層級說明'!F86,G86&lt;'IN-機率層級說明'!$C$4),'IN-機率層級說明'!$A$4,'IN-機率層級說明'!$A$3))))</f>
        <v>#DIV/0!</v>
      </c>
      <c r="J86" s="9" t="s">
        <v>29</v>
      </c>
    </row>
    <row r="87" ht="24.75" customHeight="1">
      <c r="A87" s="6" t="s">
        <v>114</v>
      </c>
      <c r="B87" s="39">
        <v>0.1</v>
      </c>
      <c r="C87" s="7" t="str">
        <f>VLOOKUP(VLOOKUP($A87,'IN-損失金額'!$A:$K,11,FALSE),'IN-影響程度'!$B:$L,3,FALSE)</f>
        <v>#N/A</v>
      </c>
      <c r="D87" s="7" t="str">
        <f>VLOOKUP(VLOOKUP($A87,'IN-損失金額'!$A:$K,11,FALSE),'IN-影響程度'!$B:$L,4,FALSE)</f>
        <v>#N/A</v>
      </c>
      <c r="E87" s="7" t="str">
        <f>VLOOKUP(VLOOKUP($A87,'IN-損失金額'!$A:$K,11,FALSE),'IN-影響程度'!$B:$L,5,FALSE)</f>
        <v>#N/A</v>
      </c>
      <c r="F87" s="7" t="str">
        <f>VLOOKUP(VLOOKUP($A87,'IN-損失金額'!$A:$K,11,FALSE),'IN-影響程度'!$B:$L,6,FALSE)</f>
        <v>#N/A</v>
      </c>
      <c r="G87" s="41" t="str">
        <f>AVERAGE('IN-案件機率總表'!85:85)</f>
        <v>#DIV/0!</v>
      </c>
      <c r="H87" s="40" t="str">
        <f>AVERAGE('IN-案件機率總表'!85:85)</f>
        <v>#DIV/0!</v>
      </c>
      <c r="I87" s="9" t="str">
        <f>IF(G87="","",IF(G87&gt;'IN-機率層級說明'!$C$6,'IN-機率層級說明'!$A$6,IF(AND(G87&gt;='IN-機率層級說明'!F88,G87&lt;'IN-機率層級說明'!$C$5),'IN-機率層級說明'!$A$5,IF(AND(G87&gt;='IN-機率層級說明'!F87,G87&lt;'IN-機率層級說明'!$C$4),'IN-機率層級說明'!$A$4,'IN-機率層級說明'!$A$3))))</f>
        <v>#DIV/0!</v>
      </c>
      <c r="J87" s="9" t="s">
        <v>31</v>
      </c>
    </row>
    <row r="88" ht="24.75" customHeight="1">
      <c r="A88" s="6" t="s">
        <v>115</v>
      </c>
      <c r="B88" s="39">
        <v>0.1</v>
      </c>
      <c r="C88" s="7" t="str">
        <f>VLOOKUP(VLOOKUP($A88,'IN-損失金額'!$A:$K,11,FALSE),'IN-影響程度'!$B:$L,3,FALSE)</f>
        <v>#N/A</v>
      </c>
      <c r="D88" s="7" t="str">
        <f>VLOOKUP(VLOOKUP($A88,'IN-損失金額'!$A:$K,11,FALSE),'IN-影響程度'!$B:$L,4,FALSE)</f>
        <v>#N/A</v>
      </c>
      <c r="E88" s="7" t="str">
        <f>VLOOKUP(VLOOKUP($A88,'IN-損失金額'!$A:$K,11,FALSE),'IN-影響程度'!$B:$L,5,FALSE)</f>
        <v>#N/A</v>
      </c>
      <c r="F88" s="7" t="str">
        <f>VLOOKUP(VLOOKUP($A88,'IN-損失金額'!$A:$K,11,FALSE),'IN-影響程度'!$B:$L,6,FALSE)</f>
        <v>#N/A</v>
      </c>
      <c r="G88" s="41" t="str">
        <f>AVERAGE('IN-案件機率總表'!86:86)</f>
        <v>#DIV/0!</v>
      </c>
      <c r="H88" s="40" t="str">
        <f>AVERAGE('IN-案件機率總表'!86:86)</f>
        <v>#DIV/0!</v>
      </c>
      <c r="I88" s="9" t="str">
        <f>IF(G88="","",IF(G88&gt;'IN-機率層級說明'!$C$6,'IN-機率層級說明'!$A$6,IF(AND(G88&gt;='IN-機率層級說明'!F89,G88&lt;'IN-機率層級說明'!$C$5),'IN-機率層級說明'!$A$5,IF(AND(G88&gt;='IN-機率層級說明'!F88,G88&lt;'IN-機率層級說明'!$C$4),'IN-機率層級說明'!$A$4,'IN-機率層級說明'!$A$3))))</f>
        <v>#DIV/0!</v>
      </c>
      <c r="J88" s="9" t="s">
        <v>33</v>
      </c>
    </row>
    <row r="89" ht="24.75" customHeight="1">
      <c r="A89" s="6" t="s">
        <v>116</v>
      </c>
      <c r="B89" s="39">
        <v>0.5</v>
      </c>
      <c r="C89" s="7" t="str">
        <f>VLOOKUP(VLOOKUP($A89,'IN-損失金額'!$A:$K,11,FALSE),'IN-影響程度'!$B:$L,3,FALSE)</f>
        <v>#N/A</v>
      </c>
      <c r="D89" s="7" t="str">
        <f>VLOOKUP(VLOOKUP($A89,'IN-損失金額'!$A:$K,11,FALSE),'IN-影響程度'!$B:$L,4,FALSE)</f>
        <v>#N/A</v>
      </c>
      <c r="E89" s="7" t="str">
        <f>VLOOKUP(VLOOKUP($A89,'IN-損失金額'!$A:$K,11,FALSE),'IN-影響程度'!$B:$L,5,FALSE)</f>
        <v>#N/A</v>
      </c>
      <c r="F89" s="7" t="str">
        <f>VLOOKUP(VLOOKUP($A89,'IN-損失金額'!$A:$K,11,FALSE),'IN-影響程度'!$B:$L,6,FALSE)</f>
        <v>#N/A</v>
      </c>
      <c r="G89" s="41" t="str">
        <f>AVERAGE('IN-案件機率總表'!87:87)</f>
        <v>#DIV/0!</v>
      </c>
      <c r="H89" s="40" t="str">
        <f>AVERAGE('IN-案件機率總表'!87:87)</f>
        <v>#DIV/0!</v>
      </c>
      <c r="I89" s="9" t="str">
        <f>IF(G89="","",IF(G89&gt;'IN-機率層級說明'!$C$6,'IN-機率層級說明'!$A$6,IF(AND(G89&gt;='IN-機率層級說明'!F90,G89&lt;'IN-機率層級說明'!$C$5),'IN-機率層級說明'!$A$5,IF(AND(G89&gt;='IN-機率層級說明'!F89,G89&lt;'IN-機率層級說明'!$C$4),'IN-機率層級說明'!$A$4,'IN-機率層級說明'!$A$3))))</f>
        <v>#DIV/0!</v>
      </c>
      <c r="J89" s="9" t="s">
        <v>33</v>
      </c>
    </row>
    <row r="90" ht="24.75" customHeight="1">
      <c r="A90" s="6" t="s">
        <v>117</v>
      </c>
      <c r="B90" s="39">
        <v>0.3</v>
      </c>
      <c r="C90" s="7" t="str">
        <f>VLOOKUP(VLOOKUP($A90,'IN-損失金額'!$A:$K,11,FALSE),'IN-影響程度'!$B:$L,3,FALSE)</f>
        <v>#N/A</v>
      </c>
      <c r="D90" s="7" t="str">
        <f>VLOOKUP(VLOOKUP($A90,'IN-損失金額'!$A:$K,11,FALSE),'IN-影響程度'!$B:$L,4,FALSE)</f>
        <v>#N/A</v>
      </c>
      <c r="E90" s="7" t="str">
        <f>VLOOKUP(VLOOKUP($A90,'IN-損失金額'!$A:$K,11,FALSE),'IN-影響程度'!$B:$L,5,FALSE)</f>
        <v>#N/A</v>
      </c>
      <c r="F90" s="7" t="str">
        <f>VLOOKUP(VLOOKUP($A90,'IN-損失金額'!$A:$K,11,FALSE),'IN-影響程度'!$B:$L,6,FALSE)</f>
        <v>#N/A</v>
      </c>
      <c r="G90" s="41" t="str">
        <f>AVERAGE('IN-案件機率總表'!88:88)</f>
        <v>#DIV/0!</v>
      </c>
      <c r="H90" s="40" t="str">
        <f>AVERAGE('IN-案件機率總表'!88:88)</f>
        <v>#DIV/0!</v>
      </c>
      <c r="I90" s="9" t="str">
        <f>IF(G90="","",IF(G90&gt;'IN-機率層級說明'!$C$6,'IN-機率層級說明'!$A$6,IF(AND(G90&gt;='IN-機率層級說明'!F91,G90&lt;'IN-機率層級說明'!$C$5),'IN-機率層級說明'!$A$5,IF(AND(G90&gt;='IN-機率層級說明'!F90,G90&lt;'IN-機率層級說明'!$C$4),'IN-機率層級說明'!$A$4,'IN-機率層級說明'!$A$3))))</f>
        <v>#DIV/0!</v>
      </c>
      <c r="J90" s="9" t="s">
        <v>33</v>
      </c>
    </row>
    <row r="91" ht="24.75" customHeight="1">
      <c r="A91" s="6" t="s">
        <v>118</v>
      </c>
      <c r="B91" s="39">
        <v>0.5</v>
      </c>
      <c r="C91" s="7" t="str">
        <f>VLOOKUP(VLOOKUP($A91,'IN-損失金額'!$A:$K,11,FALSE),'IN-影響程度'!$B:$L,3,FALSE)</f>
        <v>#N/A</v>
      </c>
      <c r="D91" s="7" t="str">
        <f>VLOOKUP(VLOOKUP($A91,'IN-損失金額'!$A:$K,11,FALSE),'IN-影響程度'!$B:$L,4,FALSE)</f>
        <v>#N/A</v>
      </c>
      <c r="E91" s="7" t="str">
        <f>VLOOKUP(VLOOKUP($A91,'IN-損失金額'!$A:$K,11,FALSE),'IN-影響程度'!$B:$L,5,FALSE)</f>
        <v>#N/A</v>
      </c>
      <c r="F91" s="7" t="str">
        <f>VLOOKUP(VLOOKUP($A91,'IN-損失金額'!$A:$K,11,FALSE),'IN-影響程度'!$B:$L,6,FALSE)</f>
        <v>#N/A</v>
      </c>
      <c r="G91" s="41" t="str">
        <f>AVERAGE('IN-案件機率總表'!89:89)</f>
        <v>#DIV/0!</v>
      </c>
      <c r="H91" s="40" t="str">
        <f>AVERAGE('IN-案件機率總表'!89:89)</f>
        <v>#DIV/0!</v>
      </c>
      <c r="I91" s="9" t="str">
        <f>IF(G91="","",IF(G91&gt;'IN-機率層級說明'!$C$6,'IN-機率層級說明'!$A$6,IF(AND(G91&gt;='IN-機率層級說明'!F92,G91&lt;'IN-機率層級說明'!$C$5),'IN-機率層級說明'!$A$5,IF(AND(G91&gt;='IN-機率層級說明'!F91,G91&lt;'IN-機率層級說明'!$C$4),'IN-機率層級說明'!$A$4,'IN-機率層級說明'!$A$3))))</f>
        <v>#DIV/0!</v>
      </c>
      <c r="J91" s="9" t="s">
        <v>33</v>
      </c>
    </row>
    <row r="92" ht="24.75" customHeight="1">
      <c r="A92" s="6" t="s">
        <v>119</v>
      </c>
      <c r="B92" s="39">
        <v>0.1</v>
      </c>
      <c r="C92" s="7" t="str">
        <f>VLOOKUP(VLOOKUP($A92,'IN-損失金額'!$A:$K,11,FALSE),'IN-影響程度'!$B:$L,3,FALSE)</f>
        <v>#N/A</v>
      </c>
      <c r="D92" s="7" t="str">
        <f>VLOOKUP(VLOOKUP($A92,'IN-損失金額'!$A:$K,11,FALSE),'IN-影響程度'!$B:$L,4,FALSE)</f>
        <v>#N/A</v>
      </c>
      <c r="E92" s="7" t="str">
        <f>VLOOKUP(VLOOKUP($A92,'IN-損失金額'!$A:$K,11,FALSE),'IN-影響程度'!$B:$L,5,FALSE)</f>
        <v>#N/A</v>
      </c>
      <c r="F92" s="7" t="str">
        <f>VLOOKUP(VLOOKUP($A92,'IN-損失金額'!$A:$K,11,FALSE),'IN-影響程度'!$B:$L,6,FALSE)</f>
        <v>#N/A</v>
      </c>
      <c r="G92" s="41" t="str">
        <f>AVERAGE('IN-案件機率總表'!90:90)</f>
        <v>#DIV/0!</v>
      </c>
      <c r="H92" s="40" t="str">
        <f>AVERAGE('IN-案件機率總表'!90:90)</f>
        <v>#DIV/0!</v>
      </c>
      <c r="I92" s="9" t="str">
        <f>IF(G92="","",IF(G92&gt;'IN-機率層級說明'!$C$6,'IN-機率層級說明'!$A$6,IF(AND(G92&gt;='IN-機率層級說明'!F93,G92&lt;'IN-機率層級說明'!$C$5),'IN-機率層級說明'!$A$5,IF(AND(G92&gt;='IN-機率層級說明'!F92,G92&lt;'IN-機率層級說明'!$C$4),'IN-機率層級說明'!$A$4,'IN-機率層級說明'!$A$3))))</f>
        <v>#DIV/0!</v>
      </c>
      <c r="J92" s="9" t="s">
        <v>33</v>
      </c>
    </row>
    <row r="93" ht="24.75" customHeight="1">
      <c r="A93" s="6" t="s">
        <v>120</v>
      </c>
      <c r="B93" s="39">
        <v>0.3</v>
      </c>
      <c r="C93" s="7" t="str">
        <f>VLOOKUP(VLOOKUP($A93,'IN-損失金額'!$A:$K,11,FALSE),'IN-影響程度'!$B:$L,3,FALSE)</f>
        <v>#N/A</v>
      </c>
      <c r="D93" s="7" t="str">
        <f>VLOOKUP(VLOOKUP($A93,'IN-損失金額'!$A:$K,11,FALSE),'IN-影響程度'!$B:$L,4,FALSE)</f>
        <v>#N/A</v>
      </c>
      <c r="E93" s="7" t="str">
        <f>VLOOKUP(VLOOKUP($A93,'IN-損失金額'!$A:$K,11,FALSE),'IN-影響程度'!$B:$L,5,FALSE)</f>
        <v>#N/A</v>
      </c>
      <c r="F93" s="7" t="str">
        <f>VLOOKUP(VLOOKUP($A93,'IN-損失金額'!$A:$K,11,FALSE),'IN-影響程度'!$B:$L,6,FALSE)</f>
        <v>#N/A</v>
      </c>
      <c r="G93" s="41" t="str">
        <f>AVERAGE('IN-案件機率總表'!91:91)</f>
        <v>#DIV/0!</v>
      </c>
      <c r="H93" s="40" t="str">
        <f>AVERAGE('IN-案件機率總表'!91:91)</f>
        <v>#DIV/0!</v>
      </c>
      <c r="I93" s="9" t="str">
        <f>IF(G93="","",IF(G93&gt;'IN-機率層級說明'!$C$6,'IN-機率層級說明'!$A$6,IF(AND(G93&gt;='IN-機率層級說明'!F94,G93&lt;'IN-機率層級說明'!$C$5),'IN-機率層級說明'!$A$5,IF(AND(G93&gt;='IN-機率層級說明'!F93,G93&lt;'IN-機率層級說明'!$C$4),'IN-機率層級說明'!$A$4,'IN-機率層級說明'!$A$3))))</f>
        <v>#DIV/0!</v>
      </c>
      <c r="J93" s="9" t="s">
        <v>33</v>
      </c>
    </row>
    <row r="94" ht="24.75" customHeight="1">
      <c r="A94" s="6" t="s">
        <v>121</v>
      </c>
      <c r="B94" s="39">
        <v>0.3</v>
      </c>
      <c r="C94" s="7" t="str">
        <f>VLOOKUP(VLOOKUP($A94,'IN-損失金額'!$A:$K,11,FALSE),'IN-影響程度'!$B:$L,3,FALSE)</f>
        <v>#N/A</v>
      </c>
      <c r="D94" s="7" t="str">
        <f>VLOOKUP(VLOOKUP($A94,'IN-損失金額'!$A:$K,11,FALSE),'IN-影響程度'!$B:$L,4,FALSE)</f>
        <v>#N/A</v>
      </c>
      <c r="E94" s="7" t="str">
        <f>VLOOKUP(VLOOKUP($A94,'IN-損失金額'!$A:$K,11,FALSE),'IN-影響程度'!$B:$L,5,FALSE)</f>
        <v>#N/A</v>
      </c>
      <c r="F94" s="7" t="str">
        <f>VLOOKUP(VLOOKUP($A94,'IN-損失金額'!$A:$K,11,FALSE),'IN-影響程度'!$B:$L,6,FALSE)</f>
        <v>#N/A</v>
      </c>
      <c r="G94" s="41" t="str">
        <f>AVERAGE('IN-案件機率總表'!92:92)</f>
        <v>#DIV/0!</v>
      </c>
      <c r="H94" s="40" t="str">
        <f>AVERAGE('IN-案件機率總表'!92:92)</f>
        <v>#DIV/0!</v>
      </c>
      <c r="I94" s="9" t="str">
        <f>IF(G94="","",IF(G94&gt;'IN-機率層級說明'!$C$6,'IN-機率層級說明'!$A$6,IF(AND(G94&gt;='IN-機率層級說明'!F95,G94&lt;'IN-機率層級說明'!$C$5),'IN-機率層級說明'!$A$5,IF(AND(G94&gt;='IN-機率層級說明'!F94,G94&lt;'IN-機率層級說明'!$C$4),'IN-機率層級說明'!$A$4,'IN-機率層級說明'!$A$3))))</f>
        <v>#DIV/0!</v>
      </c>
      <c r="J94" s="9" t="s">
        <v>33</v>
      </c>
    </row>
    <row r="95" ht="24.75" customHeight="1">
      <c r="A95" s="6" t="s">
        <v>122</v>
      </c>
      <c r="B95" s="39">
        <v>0.5</v>
      </c>
      <c r="C95" s="7" t="str">
        <f>VLOOKUP(VLOOKUP($A95,'IN-損失金額'!$A:$K,11,FALSE),'IN-影響程度'!$B:$L,3,FALSE)</f>
        <v>#N/A</v>
      </c>
      <c r="D95" s="7" t="str">
        <f>VLOOKUP(VLOOKUP($A95,'IN-損失金額'!$A:$K,11,FALSE),'IN-影響程度'!$B:$L,4,FALSE)</f>
        <v>#N/A</v>
      </c>
      <c r="E95" s="7" t="str">
        <f>VLOOKUP(VLOOKUP($A95,'IN-損失金額'!$A:$K,11,FALSE),'IN-影響程度'!$B:$L,5,FALSE)</f>
        <v>#N/A</v>
      </c>
      <c r="F95" s="7" t="str">
        <f>VLOOKUP(VLOOKUP($A95,'IN-損失金額'!$A:$K,11,FALSE),'IN-影響程度'!$B:$L,6,FALSE)</f>
        <v>#N/A</v>
      </c>
      <c r="G95" s="41" t="str">
        <f>AVERAGE('IN-案件機率總表'!93:93)</f>
        <v>#DIV/0!</v>
      </c>
      <c r="H95" s="40" t="str">
        <f>AVERAGE('IN-案件機率總表'!93:93)</f>
        <v>#DIV/0!</v>
      </c>
      <c r="I95" s="9" t="str">
        <f>IF(G95="","",IF(G95&gt;'IN-機率層級說明'!$C$6,'IN-機率層級說明'!$A$6,IF(AND(G95&gt;='IN-機率層級說明'!F96,G95&lt;'IN-機率層級說明'!$C$5),'IN-機率層級說明'!$A$5,IF(AND(G95&gt;='IN-機率層級說明'!F95,G95&lt;'IN-機率層級說明'!$C$4),'IN-機率層級說明'!$A$4,'IN-機率層級說明'!$A$3))))</f>
        <v>#DIV/0!</v>
      </c>
      <c r="J95" s="9" t="s">
        <v>33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A3"/>
    <mergeCell ref="B1:F1"/>
    <mergeCell ref="G1:J1"/>
    <mergeCell ref="B2:B3"/>
    <mergeCell ref="C2:F2"/>
    <mergeCell ref="G2:H2"/>
    <mergeCell ref="I2:I3"/>
    <mergeCell ref="J2:J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7.88"/>
    <col customWidth="1" min="2" max="2" width="12.25"/>
    <col customWidth="1" min="3" max="3" width="9.75"/>
    <col customWidth="1" min="4" max="5" width="16.5"/>
    <col customWidth="1" min="6" max="7" width="7.88"/>
    <col customWidth="1" min="8" max="8" width="7.25"/>
    <col customWidth="1" min="9" max="9" width="11.38"/>
    <col customWidth="1" min="10" max="26" width="11.13"/>
  </cols>
  <sheetData>
    <row r="1" ht="25.5" customHeight="1">
      <c r="A1" s="19" t="s">
        <v>0</v>
      </c>
      <c r="B1" s="13"/>
      <c r="C1" s="14"/>
      <c r="D1" s="14"/>
      <c r="E1" s="15"/>
      <c r="F1" s="31" t="s">
        <v>25</v>
      </c>
      <c r="G1" s="32"/>
      <c r="H1" s="32"/>
      <c r="I1" s="33"/>
    </row>
    <row r="2" ht="25.5" customHeight="1">
      <c r="A2" s="34"/>
      <c r="B2" s="13" t="s">
        <v>9</v>
      </c>
      <c r="C2" s="14"/>
      <c r="D2" s="14"/>
      <c r="E2" s="15"/>
      <c r="F2" s="35" t="s">
        <v>2</v>
      </c>
      <c r="G2" s="15"/>
      <c r="H2" s="42" t="s">
        <v>3</v>
      </c>
      <c r="I2" s="43" t="s">
        <v>4</v>
      </c>
    </row>
    <row r="3" ht="15.75" customHeight="1">
      <c r="A3" s="37"/>
      <c r="B3" s="1" t="s">
        <v>1</v>
      </c>
      <c r="C3" s="1" t="s">
        <v>10</v>
      </c>
      <c r="D3" s="1" t="s">
        <v>13</v>
      </c>
      <c r="E3" s="1" t="s">
        <v>14</v>
      </c>
      <c r="F3" s="1" t="s">
        <v>15</v>
      </c>
      <c r="G3" s="1" t="s">
        <v>16</v>
      </c>
      <c r="H3" s="37"/>
      <c r="I3" s="38"/>
    </row>
    <row r="4" ht="15.75" customHeight="1">
      <c r="A4" s="6" t="s">
        <v>28</v>
      </c>
      <c r="B4" s="39" t="str">
        <f>VLOOKUP(VLOOKUP($A4,'IN-損失金額'!$A:$K,11,FALSE),'IN-影響程度'!$B:$L,8,FALSE)</f>
        <v>#N/A</v>
      </c>
      <c r="C4" s="39" t="str">
        <f>VLOOKUP(VLOOKUP($A4,'IN-損失金額'!$A:$K,11,FALSE),'IN-影響程度'!$B:$L,9,FALSE)</f>
        <v>#N/A</v>
      </c>
      <c r="D4" s="44" t="str">
        <f>VLOOKUP(VLOOKUP($A4,'IN-損失金額'!$A:$K,11,FALSE),'IN-影響程度'!$B:$L,10,FALSE)</f>
        <v>#N/A</v>
      </c>
      <c r="E4" s="44" t="str">
        <f>VLOOKUP(VLOOKUP($A4,'IN-損失金額'!$A:$K,11,FALSE),'IN-影響程度'!$B:$L,11,FALSE)</f>
        <v>#N/A</v>
      </c>
      <c r="F4" s="11" t="str">
        <f>AVERAGE('IN-案件機率總表'!2:2)</f>
        <v>#DIV/0!</v>
      </c>
      <c r="G4" s="40" t="str">
        <f>AVERAGE('IN-案件機率總表'!2:2)</f>
        <v>#DIV/0!</v>
      </c>
      <c r="H4" s="9" t="str">
        <f>IF(F4="","",IF(F4&gt;'IN-機率層級說明'!$C$6,'IN-機率層級說明'!$A$6,IF(AND(F4&gt;='IN-機率層級說明'!F5,F4&lt;'IN-機率層級說明'!$C$5),'IN-機率層級說明'!$A$5,IF(AND(F4&gt;='IN-機率層級說明'!F4,F4&lt;'IN-機率層級說明'!$C$4),'IN-機率層級說明'!$A$4,'IN-機率層級說明'!$A$3))))</f>
        <v>#DIV/0!</v>
      </c>
      <c r="I4" s="9" t="s">
        <v>29</v>
      </c>
    </row>
    <row r="5" ht="15.75" customHeight="1">
      <c r="A5" s="6" t="s">
        <v>30</v>
      </c>
      <c r="B5" s="39" t="str">
        <f>VLOOKUP(VLOOKUP($A5,'IN-損失金額'!$A:$K,11,FALSE),'IN-影響程度'!$B:$L,8,FALSE)</f>
        <v>#N/A</v>
      </c>
      <c r="C5" s="39" t="str">
        <f>VLOOKUP(VLOOKUP($A5,'IN-損失金額'!$A:$K,11,FALSE),'IN-影響程度'!$B:$L,9,FALSE)</f>
        <v>#N/A</v>
      </c>
      <c r="D5" s="44" t="str">
        <f>VLOOKUP(VLOOKUP($A5,'IN-損失金額'!$A:$K,11,FALSE),'IN-影響程度'!$B:$L,10,FALSE)</f>
        <v>#N/A</v>
      </c>
      <c r="E5" s="44" t="str">
        <f>VLOOKUP(VLOOKUP($A5,'IN-損失金額'!$A:$K,11,FALSE),'IN-影響程度'!$B:$L,11,FALSE)</f>
        <v>#N/A</v>
      </c>
      <c r="F5" s="41" t="str">
        <f>AVERAGE('IN-案件機率總表'!3:3)</f>
        <v>#DIV/0!</v>
      </c>
      <c r="G5" s="40" t="str">
        <f>AVERAGE('IN-案件機率總表'!3:3)</f>
        <v>#DIV/0!</v>
      </c>
      <c r="H5" s="9" t="str">
        <f>IF(F5="","",IF(F5&gt;'IN-機率層級說明'!$C$6,'IN-機率層級說明'!$A$6,IF(AND(F5&gt;='IN-機率層級說明'!F6,F5&lt;'IN-機率層級說明'!$C$5),'IN-機率層級說明'!$A$5,IF(AND(F5&gt;='IN-機率層級說明'!F5,F5&lt;'IN-機率層級說明'!$C$4),'IN-機率層級說明'!$A$4,'IN-機率層級說明'!$A$3))))</f>
        <v>#DIV/0!</v>
      </c>
      <c r="I5" s="9" t="s">
        <v>31</v>
      </c>
    </row>
    <row r="6" ht="15.75" customHeight="1">
      <c r="A6" s="6" t="s">
        <v>32</v>
      </c>
      <c r="B6" s="39" t="str">
        <f>VLOOKUP(VLOOKUP($A6,'IN-損失金額'!$A:$K,11,FALSE),'IN-影響程度'!$B:$L,8,FALSE)</f>
        <v>#N/A</v>
      </c>
      <c r="C6" s="39" t="str">
        <f>VLOOKUP(VLOOKUP($A6,'IN-損失金額'!$A:$K,11,FALSE),'IN-影響程度'!$B:$L,9,FALSE)</f>
        <v>#N/A</v>
      </c>
      <c r="D6" s="44" t="str">
        <f>VLOOKUP(VLOOKUP($A6,'IN-損失金額'!$A:$K,11,FALSE),'IN-影響程度'!$B:$L,10,FALSE)</f>
        <v>#N/A</v>
      </c>
      <c r="E6" s="44" t="str">
        <f>VLOOKUP(VLOOKUP($A6,'IN-損失金額'!$A:$K,11,FALSE),'IN-影響程度'!$B:$L,11,FALSE)</f>
        <v>#N/A</v>
      </c>
      <c r="F6" s="41" t="str">
        <f>AVERAGE('IN-案件機率總表'!4:4)</f>
        <v>#DIV/0!</v>
      </c>
      <c r="G6" s="40" t="str">
        <f>AVERAGE('IN-案件機率總表'!4:4)</f>
        <v>#DIV/0!</v>
      </c>
      <c r="H6" s="9" t="str">
        <f>IF(F6="","",IF(F6&gt;'IN-機率層級說明'!$C$6,'IN-機率層級說明'!$A$6,IF(AND(F6&gt;='IN-機率層級說明'!F7,F6&lt;'IN-機率層級說明'!$C$5),'IN-機率層級說明'!$A$5,IF(AND(F6&gt;='IN-機率層級說明'!F6,F6&lt;'IN-機率層級說明'!$C$4),'IN-機率層級說明'!$A$4,'IN-機率層級說明'!$A$3))))</f>
        <v>#DIV/0!</v>
      </c>
      <c r="I6" s="9" t="s">
        <v>33</v>
      </c>
    </row>
    <row r="7" ht="15.75" customHeight="1">
      <c r="A7" s="6" t="s">
        <v>34</v>
      </c>
      <c r="B7" s="39" t="str">
        <f>VLOOKUP(VLOOKUP($A7,'IN-損失金額'!$A:$K,11,FALSE),'IN-影響程度'!$B:$L,8,FALSE)</f>
        <v>#N/A</v>
      </c>
      <c r="C7" s="39" t="str">
        <f>VLOOKUP(VLOOKUP($A7,'IN-損失金額'!$A:$K,11,FALSE),'IN-影響程度'!$B:$L,9,FALSE)</f>
        <v>#N/A</v>
      </c>
      <c r="D7" s="44" t="str">
        <f>VLOOKUP(VLOOKUP($A7,'IN-損失金額'!$A:$K,11,FALSE),'IN-影響程度'!$B:$L,10,FALSE)</f>
        <v>#N/A</v>
      </c>
      <c r="E7" s="44" t="str">
        <f>VLOOKUP(VLOOKUP($A7,'IN-損失金額'!$A:$K,11,FALSE),'IN-影響程度'!$B:$L,11,FALSE)</f>
        <v>#N/A</v>
      </c>
      <c r="F7" s="41" t="str">
        <f>AVERAGE('IN-案件機率總表'!5:5)</f>
        <v>#DIV/0!</v>
      </c>
      <c r="G7" s="40" t="str">
        <f>AVERAGE('IN-案件機率總表'!5:5)</f>
        <v>#DIV/0!</v>
      </c>
      <c r="H7" s="9" t="str">
        <f>IF(F7="","",IF(F7&gt;'IN-機率層級說明'!$C$6,'IN-機率層級說明'!$A$6,IF(AND(F7&gt;='IN-機率層級說明'!F8,F7&lt;'IN-機率層級說明'!$C$5),'IN-機率層級說明'!$A$5,IF(AND(F7&gt;='IN-機率層級說明'!F7,F7&lt;'IN-機率層級說明'!$C$4),'IN-機率層級說明'!$A$4,'IN-機率層級說明'!$A$3))))</f>
        <v>#DIV/0!</v>
      </c>
      <c r="I7" s="9" t="s">
        <v>33</v>
      </c>
    </row>
    <row r="8" ht="15.75" customHeight="1">
      <c r="A8" s="6" t="s">
        <v>35</v>
      </c>
      <c r="B8" s="39" t="str">
        <f>VLOOKUP(VLOOKUP($A8,'IN-損失金額'!$A:$K,11,FALSE),'IN-影響程度'!$B:$L,8,FALSE)</f>
        <v>#N/A</v>
      </c>
      <c r="C8" s="39" t="str">
        <f>VLOOKUP(VLOOKUP($A8,'IN-損失金額'!$A:$K,11,FALSE),'IN-影響程度'!$B:$L,9,FALSE)</f>
        <v>#N/A</v>
      </c>
      <c r="D8" s="44" t="str">
        <f>VLOOKUP(VLOOKUP($A8,'IN-損失金額'!$A:$K,11,FALSE),'IN-影響程度'!$B:$L,10,FALSE)</f>
        <v>#N/A</v>
      </c>
      <c r="E8" s="44" t="str">
        <f>VLOOKUP(VLOOKUP($A8,'IN-損失金額'!$A:$K,11,FALSE),'IN-影響程度'!$B:$L,11,FALSE)</f>
        <v>#N/A</v>
      </c>
      <c r="F8" s="41" t="str">
        <f>AVERAGE('IN-案件機率總表'!6:6)</f>
        <v>#DIV/0!</v>
      </c>
      <c r="G8" s="40" t="str">
        <f>AVERAGE('IN-案件機率總表'!6:6)</f>
        <v>#DIV/0!</v>
      </c>
      <c r="H8" s="9" t="str">
        <f>IF(F8="","",IF(F8&gt;'IN-機率層級說明'!$C$6,'IN-機率層級說明'!$A$6,IF(AND(F8&gt;='IN-機率層級說明'!F9,F8&lt;'IN-機率層級說明'!$C$5),'IN-機率層級說明'!$A$5,IF(AND(F8&gt;='IN-機率層級說明'!F8,F8&lt;'IN-機率層級說明'!$C$4),'IN-機率層級說明'!$A$4,'IN-機率層級說明'!$A$3))))</f>
        <v>#DIV/0!</v>
      </c>
      <c r="I8" s="9" t="s">
        <v>33</v>
      </c>
    </row>
    <row r="9" ht="15.75" customHeight="1">
      <c r="A9" s="6" t="s">
        <v>36</v>
      </c>
      <c r="B9" s="39" t="str">
        <f>VLOOKUP(VLOOKUP($A9,'IN-損失金額'!$A:$K,11,FALSE),'IN-影響程度'!$B:$L,8,FALSE)</f>
        <v>#N/A</v>
      </c>
      <c r="C9" s="39" t="str">
        <f>VLOOKUP(VLOOKUP($A9,'IN-損失金額'!$A:$K,11,FALSE),'IN-影響程度'!$B:$L,9,FALSE)</f>
        <v>#N/A</v>
      </c>
      <c r="D9" s="44" t="str">
        <f>VLOOKUP(VLOOKUP($A9,'IN-損失金額'!$A:$K,11,FALSE),'IN-影響程度'!$B:$L,10,FALSE)</f>
        <v>#N/A</v>
      </c>
      <c r="E9" s="44" t="str">
        <f>VLOOKUP(VLOOKUP($A9,'IN-損失金額'!$A:$K,11,FALSE),'IN-影響程度'!$B:$L,11,FALSE)</f>
        <v>#N/A</v>
      </c>
      <c r="F9" s="41" t="str">
        <f>AVERAGE('IN-案件機率總表'!7:7)</f>
        <v>#DIV/0!</v>
      </c>
      <c r="G9" s="40" t="str">
        <f>AVERAGE('IN-案件機率總表'!7:7)</f>
        <v>#DIV/0!</v>
      </c>
      <c r="H9" s="9" t="str">
        <f>IF(F9="","",IF(F9&gt;'IN-機率層級說明'!$C$6,'IN-機率層級說明'!$A$6,IF(AND(F9&gt;='IN-機率層級說明'!F10,F9&lt;'IN-機率層級說明'!$C$5),'IN-機率層級說明'!$A$5,IF(AND(F9&gt;='IN-機率層級說明'!F9,F9&lt;'IN-機率層級說明'!$C$4),'IN-機率層級說明'!$A$4,'IN-機率層級說明'!$A$3))))</f>
        <v>#DIV/0!</v>
      </c>
      <c r="I9" s="9" t="s">
        <v>33</v>
      </c>
    </row>
    <row r="10" ht="15.75" customHeight="1">
      <c r="A10" s="6" t="s">
        <v>37</v>
      </c>
      <c r="B10" s="39" t="str">
        <f>VLOOKUP(VLOOKUP($A10,'IN-損失金額'!$A:$K,11,FALSE),'IN-影響程度'!$B:$L,8,FALSE)</f>
        <v>#N/A</v>
      </c>
      <c r="C10" s="39" t="str">
        <f>VLOOKUP(VLOOKUP($A10,'IN-損失金額'!$A:$K,11,FALSE),'IN-影響程度'!$B:$L,9,FALSE)</f>
        <v>#N/A</v>
      </c>
      <c r="D10" s="44" t="str">
        <f>VLOOKUP(VLOOKUP($A10,'IN-損失金額'!$A:$K,11,FALSE),'IN-影響程度'!$B:$L,10,FALSE)</f>
        <v>#N/A</v>
      </c>
      <c r="E10" s="44" t="str">
        <f>VLOOKUP(VLOOKUP($A10,'IN-損失金額'!$A:$K,11,FALSE),'IN-影響程度'!$B:$L,11,FALSE)</f>
        <v>#N/A</v>
      </c>
      <c r="F10" s="41" t="str">
        <f>AVERAGE('IN-案件機率總表'!8:8)</f>
        <v>#DIV/0!</v>
      </c>
      <c r="G10" s="40" t="str">
        <f>AVERAGE('IN-案件機率總表'!8:8)</f>
        <v>#DIV/0!</v>
      </c>
      <c r="H10" s="9" t="str">
        <f>IF(F10="","",IF(F10&gt;'IN-機率層級說明'!$C$6,'IN-機率層級說明'!$A$6,IF(AND(F10&gt;='IN-機率層級說明'!F11,F10&lt;'IN-機率層級說明'!$C$5),'IN-機率層級說明'!$A$5,IF(AND(F10&gt;='IN-機率層級說明'!F10,F10&lt;'IN-機率層級說明'!$C$4),'IN-機率層級說明'!$A$4,'IN-機率層級說明'!$A$3))))</f>
        <v>#DIV/0!</v>
      </c>
      <c r="I10" s="9" t="s">
        <v>33</v>
      </c>
    </row>
    <row r="11" ht="15.75" customHeight="1">
      <c r="A11" s="6" t="s">
        <v>38</v>
      </c>
      <c r="B11" s="39" t="str">
        <f>VLOOKUP(VLOOKUP($A11,'IN-損失金額'!$A:$K,11,FALSE),'IN-影響程度'!$B:$L,8,FALSE)</f>
        <v>#N/A</v>
      </c>
      <c r="C11" s="39" t="str">
        <f>VLOOKUP(VLOOKUP($A11,'IN-損失金額'!$A:$K,11,FALSE),'IN-影響程度'!$B:$L,9,FALSE)</f>
        <v>#N/A</v>
      </c>
      <c r="D11" s="44" t="str">
        <f>VLOOKUP(VLOOKUP($A11,'IN-損失金額'!$A:$K,11,FALSE),'IN-影響程度'!$B:$L,10,FALSE)</f>
        <v>#N/A</v>
      </c>
      <c r="E11" s="44" t="str">
        <f>VLOOKUP(VLOOKUP($A11,'IN-損失金額'!$A:$K,11,FALSE),'IN-影響程度'!$B:$L,11,FALSE)</f>
        <v>#N/A</v>
      </c>
      <c r="F11" s="41" t="str">
        <f>AVERAGE('IN-案件機率總表'!9:9)</f>
        <v>#DIV/0!</v>
      </c>
      <c r="G11" s="40" t="str">
        <f>AVERAGE('IN-案件機率總表'!9:9)</f>
        <v>#DIV/0!</v>
      </c>
      <c r="H11" s="9" t="str">
        <f>IF(F11="","",IF(F11&gt;'IN-機率層級說明'!$C$6,'IN-機率層級說明'!$A$6,IF(AND(F11&gt;='IN-機率層級說明'!F12,F11&lt;'IN-機率層級說明'!$C$5),'IN-機率層級說明'!$A$5,IF(AND(F11&gt;='IN-機率層級說明'!F11,F11&lt;'IN-機率層級說明'!$C$4),'IN-機率層級說明'!$A$4,'IN-機率層級說明'!$A$3))))</f>
        <v>#DIV/0!</v>
      </c>
      <c r="I11" s="9" t="s">
        <v>33</v>
      </c>
    </row>
    <row r="12" ht="15.75" customHeight="1">
      <c r="A12" s="6" t="s">
        <v>39</v>
      </c>
      <c r="B12" s="39" t="str">
        <f>VLOOKUP(VLOOKUP($A12,'IN-損失金額'!$A:$K,11,FALSE),'IN-影響程度'!$B:$L,8,FALSE)</f>
        <v>#N/A</v>
      </c>
      <c r="C12" s="39" t="str">
        <f>VLOOKUP(VLOOKUP($A12,'IN-損失金額'!$A:$K,11,FALSE),'IN-影響程度'!$B:$L,9,FALSE)</f>
        <v>#N/A</v>
      </c>
      <c r="D12" s="44" t="str">
        <f>VLOOKUP(VLOOKUP($A12,'IN-損失金額'!$A:$K,11,FALSE),'IN-影響程度'!$B:$L,10,FALSE)</f>
        <v>#N/A</v>
      </c>
      <c r="E12" s="44" t="str">
        <f>VLOOKUP(VLOOKUP($A12,'IN-損失金額'!$A:$K,11,FALSE),'IN-影響程度'!$B:$L,11,FALSE)</f>
        <v>#N/A</v>
      </c>
      <c r="F12" s="41" t="str">
        <f>AVERAGE('IN-案件機率總表'!10:10)</f>
        <v>#DIV/0!</v>
      </c>
      <c r="G12" s="40" t="str">
        <f>AVERAGE('IN-案件機率總表'!10:10)</f>
        <v>#DIV/0!</v>
      </c>
      <c r="H12" s="9" t="str">
        <f>IF(F12="","",IF(F12&gt;'IN-機率層級說明'!$C$6,'IN-機率層級說明'!$A$6,IF(AND(F12&gt;='IN-機率層級說明'!F13,F12&lt;'IN-機率層級說明'!$C$5),'IN-機率層級說明'!$A$5,IF(AND(F12&gt;='IN-機率層級說明'!F12,F12&lt;'IN-機率層級說明'!$C$4),'IN-機率層級說明'!$A$4,'IN-機率層級說明'!$A$3))))</f>
        <v>#DIV/0!</v>
      </c>
      <c r="I12" s="9" t="s">
        <v>33</v>
      </c>
    </row>
    <row r="13" ht="15.75" customHeight="1">
      <c r="A13" s="6" t="s">
        <v>40</v>
      </c>
      <c r="B13" s="39" t="str">
        <f>VLOOKUP(VLOOKUP($A13,'IN-損失金額'!$A:$K,11,FALSE),'IN-影響程度'!$B:$L,8,FALSE)</f>
        <v>#N/A</v>
      </c>
      <c r="C13" s="39" t="str">
        <f>VLOOKUP(VLOOKUP($A13,'IN-損失金額'!$A:$K,11,FALSE),'IN-影響程度'!$B:$L,9,FALSE)</f>
        <v>#N/A</v>
      </c>
      <c r="D13" s="44" t="str">
        <f>VLOOKUP(VLOOKUP($A13,'IN-損失金額'!$A:$K,11,FALSE),'IN-影響程度'!$B:$L,10,FALSE)</f>
        <v>#N/A</v>
      </c>
      <c r="E13" s="44" t="str">
        <f>VLOOKUP(VLOOKUP($A13,'IN-損失金額'!$A:$K,11,FALSE),'IN-影響程度'!$B:$L,11,FALSE)</f>
        <v>#N/A</v>
      </c>
      <c r="F13" s="41" t="str">
        <f>AVERAGE('IN-案件機率總表'!11:11)</f>
        <v>#DIV/0!</v>
      </c>
      <c r="G13" s="40" t="str">
        <f>AVERAGE('IN-案件機率總表'!11:11)</f>
        <v>#DIV/0!</v>
      </c>
      <c r="H13" s="9" t="str">
        <f>IF(F13="","",IF(F13&gt;'IN-機率層級說明'!$C$6,'IN-機率層級說明'!$A$6,IF(AND(F13&gt;='IN-機率層級說明'!F14,F13&lt;'IN-機率層級說明'!$C$5),'IN-機率層級說明'!$A$5,IF(AND(F13&gt;='IN-機率層級說明'!F13,F13&lt;'IN-機率層級說明'!$C$4),'IN-機率層級說明'!$A$4,'IN-機率層級說明'!$A$3))))</f>
        <v>#DIV/0!</v>
      </c>
      <c r="I13" s="9" t="s">
        <v>33</v>
      </c>
    </row>
    <row r="14" ht="15.75" customHeight="1">
      <c r="A14" s="6" t="s">
        <v>41</v>
      </c>
      <c r="B14" s="39" t="str">
        <f>VLOOKUP(VLOOKUP($A14,'IN-損失金額'!$A:$K,11,FALSE),'IN-影響程度'!$B:$L,8,FALSE)</f>
        <v>#N/A</v>
      </c>
      <c r="C14" s="39" t="str">
        <f>VLOOKUP(VLOOKUP($A14,'IN-損失金額'!$A:$K,11,FALSE),'IN-影響程度'!$B:$L,9,FALSE)</f>
        <v>#N/A</v>
      </c>
      <c r="D14" s="44" t="str">
        <f>VLOOKUP(VLOOKUP($A14,'IN-損失金額'!$A:$K,11,FALSE),'IN-影響程度'!$B:$L,10,FALSE)</f>
        <v>#N/A</v>
      </c>
      <c r="E14" s="44" t="str">
        <f>VLOOKUP(VLOOKUP($A14,'IN-損失金額'!$A:$K,11,FALSE),'IN-影響程度'!$B:$L,11,FALSE)</f>
        <v>#N/A</v>
      </c>
      <c r="F14" s="41" t="str">
        <f>AVERAGE('IN-案件機率總表'!12:12)</f>
        <v>#DIV/0!</v>
      </c>
      <c r="G14" s="40" t="str">
        <f>AVERAGE('IN-案件機率總表'!12:12)</f>
        <v>#DIV/0!</v>
      </c>
      <c r="H14" s="9" t="str">
        <f>IF(F14="","",IF(F14&gt;'IN-機率層級說明'!$C$6,'IN-機率層級說明'!$A$6,IF(AND(F14&gt;='IN-機率層級說明'!F15,F14&lt;'IN-機率層級說明'!$C$5),'IN-機率層級說明'!$A$5,IF(AND(F14&gt;='IN-機率層級說明'!F14,F14&lt;'IN-機率層級說明'!$C$4),'IN-機率層級說明'!$A$4,'IN-機率層級說明'!$A$3))))</f>
        <v>#DIV/0!</v>
      </c>
      <c r="I14" s="9" t="s">
        <v>33</v>
      </c>
    </row>
    <row r="15" ht="15.75" customHeight="1">
      <c r="A15" s="6" t="s">
        <v>42</v>
      </c>
      <c r="B15" s="39" t="str">
        <f>VLOOKUP(VLOOKUP($A15,'IN-損失金額'!$A:$K,11,FALSE),'IN-影響程度'!$B:$L,8,FALSE)</f>
        <v>#N/A</v>
      </c>
      <c r="C15" s="39" t="str">
        <f>VLOOKUP(VLOOKUP($A15,'IN-損失金額'!$A:$K,11,FALSE),'IN-影響程度'!$B:$L,9,FALSE)</f>
        <v>#N/A</v>
      </c>
      <c r="D15" s="44" t="str">
        <f>VLOOKUP(VLOOKUP($A15,'IN-損失金額'!$A:$K,11,FALSE),'IN-影響程度'!$B:$L,10,FALSE)</f>
        <v>#N/A</v>
      </c>
      <c r="E15" s="44" t="str">
        <f>VLOOKUP(VLOOKUP($A15,'IN-損失金額'!$A:$K,11,FALSE),'IN-影響程度'!$B:$L,11,FALSE)</f>
        <v>#N/A</v>
      </c>
      <c r="F15" s="41" t="str">
        <f>AVERAGE('IN-案件機率總表'!13:13)</f>
        <v>#DIV/0!</v>
      </c>
      <c r="G15" s="40" t="str">
        <f>AVERAGE('IN-案件機率總表'!13:13)</f>
        <v>#DIV/0!</v>
      </c>
      <c r="H15" s="9" t="str">
        <f>IF(F15="","",IF(F15&gt;'IN-機率層級說明'!$C$6,'IN-機率層級說明'!$A$6,IF(AND(F15&gt;='IN-機率層級說明'!F16,F15&lt;'IN-機率層級說明'!$C$5),'IN-機率層級說明'!$A$5,IF(AND(F15&gt;='IN-機率層級說明'!F15,F15&lt;'IN-機率層級說明'!$C$4),'IN-機率層級說明'!$A$4,'IN-機率層級說明'!$A$3))))</f>
        <v>#DIV/0!</v>
      </c>
      <c r="I15" s="9" t="s">
        <v>33</v>
      </c>
    </row>
    <row r="16" ht="15.75" customHeight="1">
      <c r="A16" s="6" t="s">
        <v>43</v>
      </c>
      <c r="B16" s="39" t="str">
        <f>VLOOKUP(VLOOKUP($A16,'IN-損失金額'!$A:$K,11,FALSE),'IN-影響程度'!$B:$L,8,FALSE)</f>
        <v>#N/A</v>
      </c>
      <c r="C16" s="39" t="str">
        <f>VLOOKUP(VLOOKUP($A16,'IN-損失金額'!$A:$K,11,FALSE),'IN-影響程度'!$B:$L,9,FALSE)</f>
        <v>#N/A</v>
      </c>
      <c r="D16" s="44" t="str">
        <f>VLOOKUP(VLOOKUP($A16,'IN-損失金額'!$A:$K,11,FALSE),'IN-影響程度'!$B:$L,10,FALSE)</f>
        <v>#N/A</v>
      </c>
      <c r="E16" s="44" t="str">
        <f>VLOOKUP(VLOOKUP($A16,'IN-損失金額'!$A:$K,11,FALSE),'IN-影響程度'!$B:$L,11,FALSE)</f>
        <v>#N/A</v>
      </c>
      <c r="F16" s="41" t="str">
        <f>AVERAGE('IN-案件機率總表'!14:14)</f>
        <v>#DIV/0!</v>
      </c>
      <c r="G16" s="40" t="str">
        <f>AVERAGE('IN-案件機率總表'!14:14)</f>
        <v>#DIV/0!</v>
      </c>
      <c r="H16" s="9" t="str">
        <f>IF(F16="","",IF(F16&gt;'IN-機率層級說明'!$C$6,'IN-機率層級說明'!$A$6,IF(AND(F16&gt;='IN-機率層級說明'!F17,F16&lt;'IN-機率層級說明'!$C$5),'IN-機率層級說明'!$A$5,IF(AND(F16&gt;='IN-機率層級說明'!F16,F16&lt;'IN-機率層級說明'!$C$4),'IN-機率層級說明'!$A$4,'IN-機率層級說明'!$A$3))))</f>
        <v>#DIV/0!</v>
      </c>
      <c r="I16" s="9" t="s">
        <v>29</v>
      </c>
    </row>
    <row r="17" ht="15.75" customHeight="1">
      <c r="A17" s="6" t="s">
        <v>44</v>
      </c>
      <c r="B17" s="39" t="str">
        <f>VLOOKUP(VLOOKUP($A17,'IN-損失金額'!$A:$K,11,FALSE),'IN-影響程度'!$B:$L,8,FALSE)</f>
        <v>#N/A</v>
      </c>
      <c r="C17" s="39" t="str">
        <f>VLOOKUP(VLOOKUP($A17,'IN-損失金額'!$A:$K,11,FALSE),'IN-影響程度'!$B:$L,9,FALSE)</f>
        <v>#N/A</v>
      </c>
      <c r="D17" s="44" t="str">
        <f>VLOOKUP(VLOOKUP($A17,'IN-損失金額'!$A:$K,11,FALSE),'IN-影響程度'!$B:$L,10,FALSE)</f>
        <v>#N/A</v>
      </c>
      <c r="E17" s="44" t="str">
        <f>VLOOKUP(VLOOKUP($A17,'IN-損失金額'!$A:$K,11,FALSE),'IN-影響程度'!$B:$L,11,FALSE)</f>
        <v>#N/A</v>
      </c>
      <c r="F17" s="41" t="str">
        <f>AVERAGE('IN-案件機率總表'!15:15)</f>
        <v>#DIV/0!</v>
      </c>
      <c r="G17" s="40" t="str">
        <f>AVERAGE('IN-案件機率總表'!15:15)</f>
        <v>#DIV/0!</v>
      </c>
      <c r="H17" s="9" t="str">
        <f>IF(F17="","",IF(F17&gt;'IN-機率層級說明'!$C$6,'IN-機率層級說明'!$A$6,IF(AND(F17&gt;='IN-機率層級說明'!F18,F17&lt;'IN-機率層級說明'!$C$5),'IN-機率層級說明'!$A$5,IF(AND(F17&gt;='IN-機率層級說明'!F17,F17&lt;'IN-機率層級說明'!$C$4),'IN-機率層級說明'!$A$4,'IN-機率層級說明'!$A$3))))</f>
        <v>#DIV/0!</v>
      </c>
      <c r="I17" s="9" t="s">
        <v>31</v>
      </c>
    </row>
    <row r="18" ht="15.75" customHeight="1">
      <c r="A18" s="6" t="s">
        <v>45</v>
      </c>
      <c r="B18" s="39" t="str">
        <f>VLOOKUP(VLOOKUP($A18,'IN-損失金額'!$A:$K,11,FALSE),'IN-影響程度'!$B:$L,8,FALSE)</f>
        <v>#N/A</v>
      </c>
      <c r="C18" s="39" t="str">
        <f>VLOOKUP(VLOOKUP($A18,'IN-損失金額'!$A:$K,11,FALSE),'IN-影響程度'!$B:$L,9,FALSE)</f>
        <v>#N/A</v>
      </c>
      <c r="D18" s="44" t="str">
        <f>VLOOKUP(VLOOKUP($A18,'IN-損失金額'!$A:$K,11,FALSE),'IN-影響程度'!$B:$L,10,FALSE)</f>
        <v>#N/A</v>
      </c>
      <c r="E18" s="44" t="str">
        <f>VLOOKUP(VLOOKUP($A18,'IN-損失金額'!$A:$K,11,FALSE),'IN-影響程度'!$B:$L,11,FALSE)</f>
        <v>#N/A</v>
      </c>
      <c r="F18" s="41" t="str">
        <f>AVERAGE('IN-案件機率總表'!16:16)</f>
        <v>#DIV/0!</v>
      </c>
      <c r="G18" s="40" t="str">
        <f>AVERAGE('IN-案件機率總表'!16:16)</f>
        <v>#DIV/0!</v>
      </c>
      <c r="H18" s="9" t="str">
        <f>IF(F18="","",IF(F18&gt;'IN-機率層級說明'!$C$6,'IN-機率層級說明'!$A$6,IF(AND(F18&gt;='IN-機率層級說明'!F19,F18&lt;'IN-機率層級說明'!$C$5),'IN-機率層級說明'!$A$5,IF(AND(F18&gt;='IN-機率層級說明'!F18,F18&lt;'IN-機率層級說明'!$C$4),'IN-機率層級說明'!$A$4,'IN-機率層級說明'!$A$3))))</f>
        <v>#DIV/0!</v>
      </c>
      <c r="I18" s="9" t="s">
        <v>33</v>
      </c>
    </row>
    <row r="19" ht="15.75" customHeight="1">
      <c r="A19" s="6" t="s">
        <v>46</v>
      </c>
      <c r="B19" s="39" t="str">
        <f>VLOOKUP(VLOOKUP($A19,'IN-損失金額'!$A:$K,11,FALSE),'IN-影響程度'!$B:$L,8,FALSE)</f>
        <v>#N/A</v>
      </c>
      <c r="C19" s="39" t="str">
        <f>VLOOKUP(VLOOKUP($A19,'IN-損失金額'!$A:$K,11,FALSE),'IN-影響程度'!$B:$L,9,FALSE)</f>
        <v>#N/A</v>
      </c>
      <c r="D19" s="44" t="str">
        <f>VLOOKUP(VLOOKUP($A19,'IN-損失金額'!$A:$K,11,FALSE),'IN-影響程度'!$B:$L,10,FALSE)</f>
        <v>#N/A</v>
      </c>
      <c r="E19" s="44" t="str">
        <f>VLOOKUP(VLOOKUP($A19,'IN-損失金額'!$A:$K,11,FALSE),'IN-影響程度'!$B:$L,11,FALSE)</f>
        <v>#N/A</v>
      </c>
      <c r="F19" s="41" t="str">
        <f>AVERAGE('IN-案件機率總表'!17:17)</f>
        <v>#DIV/0!</v>
      </c>
      <c r="G19" s="40" t="str">
        <f>AVERAGE('IN-案件機率總表'!17:17)</f>
        <v>#DIV/0!</v>
      </c>
      <c r="H19" s="9" t="str">
        <f>IF(F19="","",IF(F19&gt;'IN-機率層級說明'!$C$6,'IN-機率層級說明'!$A$6,IF(AND(F19&gt;='IN-機率層級說明'!F20,F19&lt;'IN-機率層級說明'!$C$5),'IN-機率層級說明'!$A$5,IF(AND(F19&gt;='IN-機率層級說明'!F19,F19&lt;'IN-機率層級說明'!$C$4),'IN-機率層級說明'!$A$4,'IN-機率層級說明'!$A$3))))</f>
        <v>#DIV/0!</v>
      </c>
      <c r="I19" s="9" t="s">
        <v>33</v>
      </c>
    </row>
    <row r="20" ht="15.75" customHeight="1">
      <c r="A20" s="6" t="s">
        <v>47</v>
      </c>
      <c r="B20" s="39" t="str">
        <f>VLOOKUP(VLOOKUP($A20,'IN-損失金額'!$A:$K,11,FALSE),'IN-影響程度'!$B:$L,8,FALSE)</f>
        <v>#N/A</v>
      </c>
      <c r="C20" s="39" t="str">
        <f>VLOOKUP(VLOOKUP($A20,'IN-損失金額'!$A:$K,11,FALSE),'IN-影響程度'!$B:$L,9,FALSE)</f>
        <v>#N/A</v>
      </c>
      <c r="D20" s="44" t="str">
        <f>VLOOKUP(VLOOKUP($A20,'IN-損失金額'!$A:$K,11,FALSE),'IN-影響程度'!$B:$L,10,FALSE)</f>
        <v>#N/A</v>
      </c>
      <c r="E20" s="44" t="str">
        <f>VLOOKUP(VLOOKUP($A20,'IN-損失金額'!$A:$K,11,FALSE),'IN-影響程度'!$B:$L,11,FALSE)</f>
        <v>#N/A</v>
      </c>
      <c r="F20" s="41" t="str">
        <f>AVERAGE('IN-案件機率總表'!18:18)</f>
        <v>#DIV/0!</v>
      </c>
      <c r="G20" s="40" t="str">
        <f>AVERAGE('IN-案件機率總表'!18:18)</f>
        <v>#DIV/0!</v>
      </c>
      <c r="H20" s="9" t="str">
        <f>IF(F20="","",IF(F20&gt;'IN-機率層級說明'!$C$6,'IN-機率層級說明'!$A$6,IF(AND(F20&gt;='IN-機率層級說明'!F21,F20&lt;'IN-機率層級說明'!$C$5),'IN-機率層級說明'!$A$5,IF(AND(F20&gt;='IN-機率層級說明'!F20,F20&lt;'IN-機率層級說明'!$C$4),'IN-機率層級說明'!$A$4,'IN-機率層級說明'!$A$3))))</f>
        <v>#DIV/0!</v>
      </c>
      <c r="I20" s="9" t="s">
        <v>33</v>
      </c>
    </row>
    <row r="21" ht="15.75" customHeight="1">
      <c r="A21" s="6" t="s">
        <v>48</v>
      </c>
      <c r="B21" s="39" t="str">
        <f>VLOOKUP(VLOOKUP($A21,'IN-損失金額'!$A:$K,11,FALSE),'IN-影響程度'!$B:$L,8,FALSE)</f>
        <v>#N/A</v>
      </c>
      <c r="C21" s="39" t="str">
        <f>VLOOKUP(VLOOKUP($A21,'IN-損失金額'!$A:$K,11,FALSE),'IN-影響程度'!$B:$L,9,FALSE)</f>
        <v>#N/A</v>
      </c>
      <c r="D21" s="44" t="str">
        <f>VLOOKUP(VLOOKUP($A21,'IN-損失金額'!$A:$K,11,FALSE),'IN-影響程度'!$B:$L,10,FALSE)</f>
        <v>#N/A</v>
      </c>
      <c r="E21" s="44" t="str">
        <f>VLOOKUP(VLOOKUP($A21,'IN-損失金額'!$A:$K,11,FALSE),'IN-影響程度'!$B:$L,11,FALSE)</f>
        <v>#N/A</v>
      </c>
      <c r="F21" s="41" t="str">
        <f>AVERAGE('IN-案件機率總表'!19:19)</f>
        <v>#DIV/0!</v>
      </c>
      <c r="G21" s="40" t="str">
        <f>AVERAGE('IN-案件機率總表'!19:19)</f>
        <v>#DIV/0!</v>
      </c>
      <c r="H21" s="9" t="str">
        <f>IF(F21="","",IF(F21&gt;'IN-機率層級說明'!$C$6,'IN-機率層級說明'!$A$6,IF(AND(F21&gt;='IN-機率層級說明'!F22,F21&lt;'IN-機率層級說明'!$C$5),'IN-機率層級說明'!$A$5,IF(AND(F21&gt;='IN-機率層級說明'!F21,F21&lt;'IN-機率層級說明'!$C$4),'IN-機率層級說明'!$A$4,'IN-機率層級說明'!$A$3))))</f>
        <v>#DIV/0!</v>
      </c>
      <c r="I21" s="9" t="s">
        <v>33</v>
      </c>
    </row>
    <row r="22" ht="15.75" customHeight="1">
      <c r="A22" s="6" t="s">
        <v>49</v>
      </c>
      <c r="B22" s="39" t="str">
        <f>VLOOKUP(VLOOKUP($A22,'IN-損失金額'!$A:$K,11,FALSE),'IN-影響程度'!$B:$L,8,FALSE)</f>
        <v>#N/A</v>
      </c>
      <c r="C22" s="39" t="str">
        <f>VLOOKUP(VLOOKUP($A22,'IN-損失金額'!$A:$K,11,FALSE),'IN-影響程度'!$B:$L,9,FALSE)</f>
        <v>#N/A</v>
      </c>
      <c r="D22" s="44" t="str">
        <f>VLOOKUP(VLOOKUP($A22,'IN-損失金額'!$A:$K,11,FALSE),'IN-影響程度'!$B:$L,10,FALSE)</f>
        <v>#N/A</v>
      </c>
      <c r="E22" s="44" t="str">
        <f>VLOOKUP(VLOOKUP($A22,'IN-損失金額'!$A:$K,11,FALSE),'IN-影響程度'!$B:$L,11,FALSE)</f>
        <v>#N/A</v>
      </c>
      <c r="F22" s="41" t="str">
        <f>AVERAGE('IN-案件機率總表'!20:20)</f>
        <v>#DIV/0!</v>
      </c>
      <c r="G22" s="40" t="str">
        <f>AVERAGE('IN-案件機率總表'!20:20)</f>
        <v>#DIV/0!</v>
      </c>
      <c r="H22" s="9" t="str">
        <f>IF(F22="","",IF(F22&gt;'IN-機率層級說明'!$C$6,'IN-機率層級說明'!$A$6,IF(AND(F22&gt;='IN-機率層級說明'!F23,F22&lt;'IN-機率層級說明'!$C$5),'IN-機率層級說明'!$A$5,IF(AND(F22&gt;='IN-機率層級說明'!F22,F22&lt;'IN-機率層級說明'!$C$4),'IN-機率層級說明'!$A$4,'IN-機率層級說明'!$A$3))))</f>
        <v>#DIV/0!</v>
      </c>
      <c r="I22" s="9" t="s">
        <v>33</v>
      </c>
    </row>
    <row r="23" ht="15.75" customHeight="1">
      <c r="A23" s="6" t="s">
        <v>50</v>
      </c>
      <c r="B23" s="39" t="str">
        <f>VLOOKUP(VLOOKUP($A23,'IN-損失金額'!$A:$K,11,FALSE),'IN-影響程度'!$B:$L,8,FALSE)</f>
        <v>#N/A</v>
      </c>
      <c r="C23" s="39" t="str">
        <f>VLOOKUP(VLOOKUP($A23,'IN-損失金額'!$A:$K,11,FALSE),'IN-影響程度'!$B:$L,9,FALSE)</f>
        <v>#N/A</v>
      </c>
      <c r="D23" s="44" t="str">
        <f>VLOOKUP(VLOOKUP($A23,'IN-損失金額'!$A:$K,11,FALSE),'IN-影響程度'!$B:$L,10,FALSE)</f>
        <v>#N/A</v>
      </c>
      <c r="E23" s="44" t="str">
        <f>VLOOKUP(VLOOKUP($A23,'IN-損失金額'!$A:$K,11,FALSE),'IN-影響程度'!$B:$L,11,FALSE)</f>
        <v>#N/A</v>
      </c>
      <c r="F23" s="41" t="str">
        <f>AVERAGE('IN-案件機率總表'!21:21)</f>
        <v>#DIV/0!</v>
      </c>
      <c r="G23" s="40" t="str">
        <f>AVERAGE('IN-案件機率總表'!21:21)</f>
        <v>#DIV/0!</v>
      </c>
      <c r="H23" s="9" t="str">
        <f>IF(F23="","",IF(F23&gt;'IN-機率層級說明'!$C$6,'IN-機率層級說明'!$A$6,IF(AND(F23&gt;='IN-機率層級說明'!F24,F23&lt;'IN-機率層級說明'!$C$5),'IN-機率層級說明'!$A$5,IF(AND(F23&gt;='IN-機率層級說明'!F23,F23&lt;'IN-機率層級說明'!$C$4),'IN-機率層級說明'!$A$4,'IN-機率層級說明'!$A$3))))</f>
        <v>#DIV/0!</v>
      </c>
      <c r="I23" s="9" t="s">
        <v>33</v>
      </c>
    </row>
    <row r="24" ht="15.75" customHeight="1">
      <c r="A24" s="6" t="s">
        <v>51</v>
      </c>
      <c r="B24" s="39" t="str">
        <f>VLOOKUP(VLOOKUP($A24,'IN-損失金額'!$A:$K,11,FALSE),'IN-影響程度'!$B:$L,8,FALSE)</f>
        <v>#N/A</v>
      </c>
      <c r="C24" s="39" t="str">
        <f>VLOOKUP(VLOOKUP($A24,'IN-損失金額'!$A:$K,11,FALSE),'IN-影響程度'!$B:$L,9,FALSE)</f>
        <v>#N/A</v>
      </c>
      <c r="D24" s="44" t="str">
        <f>VLOOKUP(VLOOKUP($A24,'IN-損失金額'!$A:$K,11,FALSE),'IN-影響程度'!$B:$L,10,FALSE)</f>
        <v>#N/A</v>
      </c>
      <c r="E24" s="44" t="str">
        <f>VLOOKUP(VLOOKUP($A24,'IN-損失金額'!$A:$K,11,FALSE),'IN-影響程度'!$B:$L,11,FALSE)</f>
        <v>#N/A</v>
      </c>
      <c r="F24" s="41" t="str">
        <f>AVERAGE('IN-案件機率總表'!22:22)</f>
        <v>#DIV/0!</v>
      </c>
      <c r="G24" s="40" t="str">
        <f>AVERAGE('IN-案件機率總表'!22:22)</f>
        <v>#DIV/0!</v>
      </c>
      <c r="H24" s="9" t="str">
        <f>IF(F24="","",IF(F24&gt;'IN-機率層級說明'!$C$6,'IN-機率層級說明'!$A$6,IF(AND(F24&gt;='IN-機率層級說明'!F25,F24&lt;'IN-機率層級說明'!$C$5),'IN-機率層級說明'!$A$5,IF(AND(F24&gt;='IN-機率層級說明'!F24,F24&lt;'IN-機率層級說明'!$C$4),'IN-機率層級說明'!$A$4,'IN-機率層級說明'!$A$3))))</f>
        <v>#DIV/0!</v>
      </c>
      <c r="I24" s="9" t="s">
        <v>33</v>
      </c>
    </row>
    <row r="25" ht="15.75" customHeight="1">
      <c r="A25" s="6" t="s">
        <v>52</v>
      </c>
      <c r="B25" s="39" t="str">
        <f>VLOOKUP(VLOOKUP($A25,'IN-損失金額'!$A:$K,11,FALSE),'IN-影響程度'!$B:$L,8,FALSE)</f>
        <v>#N/A</v>
      </c>
      <c r="C25" s="39" t="str">
        <f>VLOOKUP(VLOOKUP($A25,'IN-損失金額'!$A:$K,11,FALSE),'IN-影響程度'!$B:$L,9,FALSE)</f>
        <v>#N/A</v>
      </c>
      <c r="D25" s="44" t="str">
        <f>VLOOKUP(VLOOKUP($A25,'IN-損失金額'!$A:$K,11,FALSE),'IN-影響程度'!$B:$L,10,FALSE)</f>
        <v>#N/A</v>
      </c>
      <c r="E25" s="44" t="str">
        <f>VLOOKUP(VLOOKUP($A25,'IN-損失金額'!$A:$K,11,FALSE),'IN-影響程度'!$B:$L,11,FALSE)</f>
        <v>#N/A</v>
      </c>
      <c r="F25" s="41" t="str">
        <f>AVERAGE('IN-案件機率總表'!23:23)</f>
        <v>#DIV/0!</v>
      </c>
      <c r="G25" s="40" t="str">
        <f>AVERAGE('IN-案件機率總表'!23:23)</f>
        <v>#DIV/0!</v>
      </c>
      <c r="H25" s="9" t="str">
        <f>IF(F25="","",IF(F25&gt;'IN-機率層級說明'!$C$6,'IN-機率層級說明'!$A$6,IF(AND(F25&gt;='IN-機率層級說明'!F26,F25&lt;'IN-機率層級說明'!$C$5),'IN-機率層級說明'!$A$5,IF(AND(F25&gt;='IN-機率層級說明'!F25,F25&lt;'IN-機率層級說明'!$C$4),'IN-機率層級說明'!$A$4,'IN-機率層級說明'!$A$3))))</f>
        <v>#DIV/0!</v>
      </c>
      <c r="I25" s="9" t="s">
        <v>33</v>
      </c>
    </row>
    <row r="26" ht="15.75" customHeight="1">
      <c r="A26" s="6" t="s">
        <v>53</v>
      </c>
      <c r="B26" s="39" t="str">
        <f>VLOOKUP(VLOOKUP($A26,'IN-損失金額'!$A:$K,11,FALSE),'IN-影響程度'!$B:$L,8,FALSE)</f>
        <v>#N/A</v>
      </c>
      <c r="C26" s="39" t="str">
        <f>VLOOKUP(VLOOKUP($A26,'IN-損失金額'!$A:$K,11,FALSE),'IN-影響程度'!$B:$L,9,FALSE)</f>
        <v>#N/A</v>
      </c>
      <c r="D26" s="44" t="str">
        <f>VLOOKUP(VLOOKUP($A26,'IN-損失金額'!$A:$K,11,FALSE),'IN-影響程度'!$B:$L,10,FALSE)</f>
        <v>#N/A</v>
      </c>
      <c r="E26" s="44" t="str">
        <f>VLOOKUP(VLOOKUP($A26,'IN-損失金額'!$A:$K,11,FALSE),'IN-影響程度'!$B:$L,11,FALSE)</f>
        <v>#N/A</v>
      </c>
      <c r="F26" s="41" t="str">
        <f>AVERAGE('IN-案件機率總表'!24:24)</f>
        <v>#DIV/0!</v>
      </c>
      <c r="G26" s="40" t="str">
        <f>AVERAGE('IN-案件機率總表'!24:24)</f>
        <v>#DIV/0!</v>
      </c>
      <c r="H26" s="9" t="str">
        <f>IF(F26="","",IF(F26&gt;'IN-機率層級說明'!$C$6,'IN-機率層級說明'!$A$6,IF(AND(F26&gt;='IN-機率層級說明'!F27,F26&lt;'IN-機率層級說明'!$C$5),'IN-機率層級說明'!$A$5,IF(AND(F26&gt;='IN-機率層級說明'!F26,F26&lt;'IN-機率層級說明'!$C$4),'IN-機率層級說明'!$A$4,'IN-機率層級說明'!$A$3))))</f>
        <v>#DIV/0!</v>
      </c>
      <c r="I26" s="9" t="s">
        <v>33</v>
      </c>
    </row>
    <row r="27" ht="15.75" customHeight="1">
      <c r="A27" s="6" t="s">
        <v>54</v>
      </c>
      <c r="B27" s="39" t="str">
        <f>VLOOKUP(VLOOKUP($A27,'IN-損失金額'!$A:$K,11,FALSE),'IN-影響程度'!$B:$L,8,FALSE)</f>
        <v>#N/A</v>
      </c>
      <c r="C27" s="39" t="str">
        <f>VLOOKUP(VLOOKUP($A27,'IN-損失金額'!$A:$K,11,FALSE),'IN-影響程度'!$B:$L,9,FALSE)</f>
        <v>#N/A</v>
      </c>
      <c r="D27" s="44" t="str">
        <f>VLOOKUP(VLOOKUP($A27,'IN-損失金額'!$A:$K,11,FALSE),'IN-影響程度'!$B:$L,10,FALSE)</f>
        <v>#N/A</v>
      </c>
      <c r="E27" s="44" t="str">
        <f>VLOOKUP(VLOOKUP($A27,'IN-損失金額'!$A:$K,11,FALSE),'IN-影響程度'!$B:$L,11,FALSE)</f>
        <v>#N/A</v>
      </c>
      <c r="F27" s="41" t="str">
        <f>AVERAGE('IN-案件機率總表'!25:25)</f>
        <v>#DIV/0!</v>
      </c>
      <c r="G27" s="40" t="str">
        <f>AVERAGE('IN-案件機率總表'!25:25)</f>
        <v>#DIV/0!</v>
      </c>
      <c r="H27" s="9" t="str">
        <f>IF(F27="","",IF(F27&gt;'IN-機率層級說明'!$C$6,'IN-機率層級說明'!$A$6,IF(AND(F27&gt;='IN-機率層級說明'!F28,F27&lt;'IN-機率層級說明'!$C$5),'IN-機率層級說明'!$A$5,IF(AND(F27&gt;='IN-機率層級說明'!F27,F27&lt;'IN-機率層級說明'!$C$4),'IN-機率層級說明'!$A$4,'IN-機率層級說明'!$A$3))))</f>
        <v>#DIV/0!</v>
      </c>
      <c r="I27" s="9" t="s">
        <v>29</v>
      </c>
    </row>
    <row r="28" ht="15.75" customHeight="1">
      <c r="A28" s="6" t="s">
        <v>55</v>
      </c>
      <c r="B28" s="39" t="str">
        <f>VLOOKUP(VLOOKUP($A28,'IN-損失金額'!$A:$K,11,FALSE),'IN-影響程度'!$B:$L,8,FALSE)</f>
        <v>#N/A</v>
      </c>
      <c r="C28" s="39" t="str">
        <f>VLOOKUP(VLOOKUP($A28,'IN-損失金額'!$A:$K,11,FALSE),'IN-影響程度'!$B:$L,9,FALSE)</f>
        <v>#N/A</v>
      </c>
      <c r="D28" s="44" t="str">
        <f>VLOOKUP(VLOOKUP($A28,'IN-損失金額'!$A:$K,11,FALSE),'IN-影響程度'!$B:$L,10,FALSE)</f>
        <v>#N/A</v>
      </c>
      <c r="E28" s="44" t="str">
        <f>VLOOKUP(VLOOKUP($A28,'IN-損失金額'!$A:$K,11,FALSE),'IN-影響程度'!$B:$L,11,FALSE)</f>
        <v>#N/A</v>
      </c>
      <c r="F28" s="41" t="str">
        <f>AVERAGE('IN-案件機率總表'!26:26)</f>
        <v>#DIV/0!</v>
      </c>
      <c r="G28" s="40" t="str">
        <f>AVERAGE('IN-案件機率總表'!26:26)</f>
        <v>#DIV/0!</v>
      </c>
      <c r="H28" s="9" t="str">
        <f>IF(F28="","",IF(F28&gt;'IN-機率層級說明'!$C$6,'IN-機率層級說明'!$A$6,IF(AND(F28&gt;='IN-機率層級說明'!F29,F28&lt;'IN-機率層級說明'!$C$5),'IN-機率層級說明'!$A$5,IF(AND(F28&gt;='IN-機率層級說明'!F28,F28&lt;'IN-機率層級說明'!$C$4),'IN-機率層級說明'!$A$4,'IN-機率層級說明'!$A$3))))</f>
        <v>#DIV/0!</v>
      </c>
      <c r="I28" s="9" t="s">
        <v>31</v>
      </c>
    </row>
    <row r="29" ht="15.75" customHeight="1">
      <c r="A29" s="6" t="s">
        <v>56</v>
      </c>
      <c r="B29" s="39" t="str">
        <f>VLOOKUP(VLOOKUP($A29,'IN-損失金額'!$A:$K,11,FALSE),'IN-影響程度'!$B:$L,8,FALSE)</f>
        <v>#N/A</v>
      </c>
      <c r="C29" s="39" t="str">
        <f>VLOOKUP(VLOOKUP($A29,'IN-損失金額'!$A:$K,11,FALSE),'IN-影響程度'!$B:$L,9,FALSE)</f>
        <v>#N/A</v>
      </c>
      <c r="D29" s="44" t="str">
        <f>VLOOKUP(VLOOKUP($A29,'IN-損失金額'!$A:$K,11,FALSE),'IN-影響程度'!$B:$L,10,FALSE)</f>
        <v>#N/A</v>
      </c>
      <c r="E29" s="44" t="str">
        <f>VLOOKUP(VLOOKUP($A29,'IN-損失金額'!$A:$K,11,FALSE),'IN-影響程度'!$B:$L,11,FALSE)</f>
        <v>#N/A</v>
      </c>
      <c r="F29" s="41" t="str">
        <f>AVERAGE('IN-案件機率總表'!27:27)</f>
        <v>#DIV/0!</v>
      </c>
      <c r="G29" s="40" t="str">
        <f>AVERAGE('IN-案件機率總表'!27:27)</f>
        <v>#DIV/0!</v>
      </c>
      <c r="H29" s="9" t="str">
        <f>IF(F29="","",IF(F29&gt;'IN-機率層級說明'!$C$6,'IN-機率層級說明'!$A$6,IF(AND(F29&gt;='IN-機率層級說明'!F30,F29&lt;'IN-機率層級說明'!$C$5),'IN-機率層級說明'!$A$5,IF(AND(F29&gt;='IN-機率層級說明'!F29,F29&lt;'IN-機率層級說明'!$C$4),'IN-機率層級說明'!$A$4,'IN-機率層級說明'!$A$3))))</f>
        <v>#DIV/0!</v>
      </c>
      <c r="I29" s="9" t="s">
        <v>33</v>
      </c>
    </row>
    <row r="30" ht="15.75" customHeight="1">
      <c r="A30" s="6" t="s">
        <v>57</v>
      </c>
      <c r="B30" s="39" t="str">
        <f>VLOOKUP(VLOOKUP($A30,'IN-損失金額'!$A:$K,11,FALSE),'IN-影響程度'!$B:$L,8,FALSE)</f>
        <v>#N/A</v>
      </c>
      <c r="C30" s="39" t="str">
        <f>VLOOKUP(VLOOKUP($A30,'IN-損失金額'!$A:$K,11,FALSE),'IN-影響程度'!$B:$L,9,FALSE)</f>
        <v>#N/A</v>
      </c>
      <c r="D30" s="44" t="str">
        <f>VLOOKUP(VLOOKUP($A30,'IN-損失金額'!$A:$K,11,FALSE),'IN-影響程度'!$B:$L,10,FALSE)</f>
        <v>#N/A</v>
      </c>
      <c r="E30" s="44" t="str">
        <f>VLOOKUP(VLOOKUP($A30,'IN-損失金額'!$A:$K,11,FALSE),'IN-影響程度'!$B:$L,11,FALSE)</f>
        <v>#N/A</v>
      </c>
      <c r="F30" s="41" t="str">
        <f>AVERAGE('IN-案件機率總表'!28:28)</f>
        <v>#DIV/0!</v>
      </c>
      <c r="G30" s="40" t="str">
        <f>AVERAGE('IN-案件機率總表'!28:28)</f>
        <v>#DIV/0!</v>
      </c>
      <c r="H30" s="9" t="str">
        <f>IF(F30="","",IF(F30&gt;'IN-機率層級說明'!$C$6,'IN-機率層級說明'!$A$6,IF(AND(F30&gt;='IN-機率層級說明'!F31,F30&lt;'IN-機率層級說明'!$C$5),'IN-機率層級說明'!$A$5,IF(AND(F30&gt;='IN-機率層級說明'!F30,F30&lt;'IN-機率層級說明'!$C$4),'IN-機率層級說明'!$A$4,'IN-機率層級說明'!$A$3))))</f>
        <v>#DIV/0!</v>
      </c>
      <c r="I30" s="9" t="s">
        <v>33</v>
      </c>
    </row>
    <row r="31" ht="15.75" customHeight="1">
      <c r="A31" s="6" t="s">
        <v>58</v>
      </c>
      <c r="B31" s="39" t="str">
        <f>VLOOKUP(VLOOKUP($A31,'IN-損失金額'!$A:$K,11,FALSE),'IN-影響程度'!$B:$L,8,FALSE)</f>
        <v>#N/A</v>
      </c>
      <c r="C31" s="39" t="str">
        <f>VLOOKUP(VLOOKUP($A31,'IN-損失金額'!$A:$K,11,FALSE),'IN-影響程度'!$B:$L,9,FALSE)</f>
        <v>#N/A</v>
      </c>
      <c r="D31" s="44" t="str">
        <f>VLOOKUP(VLOOKUP($A31,'IN-損失金額'!$A:$K,11,FALSE),'IN-影響程度'!$B:$L,10,FALSE)</f>
        <v>#N/A</v>
      </c>
      <c r="E31" s="44" t="str">
        <f>VLOOKUP(VLOOKUP($A31,'IN-損失金額'!$A:$K,11,FALSE),'IN-影響程度'!$B:$L,11,FALSE)</f>
        <v>#N/A</v>
      </c>
      <c r="F31" s="41" t="str">
        <f>AVERAGE('IN-案件機率總表'!29:29)</f>
        <v>#DIV/0!</v>
      </c>
      <c r="G31" s="40" t="str">
        <f>AVERAGE('IN-案件機率總表'!29:29)</f>
        <v>#DIV/0!</v>
      </c>
      <c r="H31" s="9" t="str">
        <f>IF(F31="","",IF(F31&gt;'IN-機率層級說明'!$C$6,'IN-機率層級說明'!$A$6,IF(AND(F31&gt;='IN-機率層級說明'!F32,F31&lt;'IN-機率層級說明'!$C$5),'IN-機率層級說明'!$A$5,IF(AND(F31&gt;='IN-機率層級說明'!F31,F31&lt;'IN-機率層級說明'!$C$4),'IN-機率層級說明'!$A$4,'IN-機率層級說明'!$A$3))))</f>
        <v>#DIV/0!</v>
      </c>
      <c r="I31" s="9" t="s">
        <v>33</v>
      </c>
    </row>
    <row r="32" ht="15.75" customHeight="1">
      <c r="A32" s="6" t="s">
        <v>59</v>
      </c>
      <c r="B32" s="39" t="str">
        <f>VLOOKUP(VLOOKUP($A32,'IN-損失金額'!$A:$K,11,FALSE),'IN-影響程度'!$B:$L,8,FALSE)</f>
        <v>#N/A</v>
      </c>
      <c r="C32" s="39" t="str">
        <f>VLOOKUP(VLOOKUP($A32,'IN-損失金額'!$A:$K,11,FALSE),'IN-影響程度'!$B:$L,9,FALSE)</f>
        <v>#N/A</v>
      </c>
      <c r="D32" s="44" t="str">
        <f>VLOOKUP(VLOOKUP($A32,'IN-損失金額'!$A:$K,11,FALSE),'IN-影響程度'!$B:$L,10,FALSE)</f>
        <v>#N/A</v>
      </c>
      <c r="E32" s="44" t="str">
        <f>VLOOKUP(VLOOKUP($A32,'IN-損失金額'!$A:$K,11,FALSE),'IN-影響程度'!$B:$L,11,FALSE)</f>
        <v>#N/A</v>
      </c>
      <c r="F32" s="41" t="str">
        <f>AVERAGE('IN-案件機率總表'!30:30)</f>
        <v>#DIV/0!</v>
      </c>
      <c r="G32" s="40" t="str">
        <f>AVERAGE('IN-案件機率總表'!30:30)</f>
        <v>#DIV/0!</v>
      </c>
      <c r="H32" s="9" t="str">
        <f>IF(F32="","",IF(F32&gt;'IN-機率層級說明'!$C$6,'IN-機率層級說明'!$A$6,IF(AND(F32&gt;='IN-機率層級說明'!F33,F32&lt;'IN-機率層級說明'!$C$5),'IN-機率層級說明'!$A$5,IF(AND(F32&gt;='IN-機率層級說明'!F32,F32&lt;'IN-機率層級說明'!$C$4),'IN-機率層級說明'!$A$4,'IN-機率層級說明'!$A$3))))</f>
        <v>#DIV/0!</v>
      </c>
      <c r="I32" s="9" t="s">
        <v>33</v>
      </c>
    </row>
    <row r="33" ht="15.75" customHeight="1">
      <c r="A33" s="6" t="s">
        <v>60</v>
      </c>
      <c r="B33" s="39" t="str">
        <f>VLOOKUP(VLOOKUP($A33,'IN-損失金額'!$A:$K,11,FALSE),'IN-影響程度'!$B:$L,8,FALSE)</f>
        <v>#N/A</v>
      </c>
      <c r="C33" s="39" t="str">
        <f>VLOOKUP(VLOOKUP($A33,'IN-損失金額'!$A:$K,11,FALSE),'IN-影響程度'!$B:$L,9,FALSE)</f>
        <v>#N/A</v>
      </c>
      <c r="D33" s="44" t="str">
        <f>VLOOKUP(VLOOKUP($A33,'IN-損失金額'!$A:$K,11,FALSE),'IN-影響程度'!$B:$L,10,FALSE)</f>
        <v>#N/A</v>
      </c>
      <c r="E33" s="44" t="str">
        <f>VLOOKUP(VLOOKUP($A33,'IN-損失金額'!$A:$K,11,FALSE),'IN-影響程度'!$B:$L,11,FALSE)</f>
        <v>#N/A</v>
      </c>
      <c r="F33" s="41" t="str">
        <f>AVERAGE('IN-案件機率總表'!31:31)</f>
        <v>#DIV/0!</v>
      </c>
      <c r="G33" s="40" t="str">
        <f>AVERAGE('IN-案件機率總表'!31:31)</f>
        <v>#DIV/0!</v>
      </c>
      <c r="H33" s="9" t="str">
        <f>IF(F33="","",IF(F33&gt;'IN-機率層級說明'!$C$6,'IN-機率層級說明'!$A$6,IF(AND(F33&gt;='IN-機率層級說明'!F34,F33&lt;'IN-機率層級說明'!$C$5),'IN-機率層級說明'!$A$5,IF(AND(F33&gt;='IN-機率層級說明'!F33,F33&lt;'IN-機率層級說明'!$C$4),'IN-機率層級說明'!$A$4,'IN-機率層級說明'!$A$3))))</f>
        <v>#DIV/0!</v>
      </c>
      <c r="I33" s="9" t="s">
        <v>33</v>
      </c>
    </row>
    <row r="34" ht="15.75" customHeight="1">
      <c r="A34" s="6" t="s">
        <v>61</v>
      </c>
      <c r="B34" s="39" t="str">
        <f>VLOOKUP(VLOOKUP($A34,'IN-損失金額'!$A:$K,11,FALSE),'IN-影響程度'!$B:$L,8,FALSE)</f>
        <v>#N/A</v>
      </c>
      <c r="C34" s="39" t="str">
        <f>VLOOKUP(VLOOKUP($A34,'IN-損失金額'!$A:$K,11,FALSE),'IN-影響程度'!$B:$L,9,FALSE)</f>
        <v>#N/A</v>
      </c>
      <c r="D34" s="44" t="str">
        <f>VLOOKUP(VLOOKUP($A34,'IN-損失金額'!$A:$K,11,FALSE),'IN-影響程度'!$B:$L,10,FALSE)</f>
        <v>#N/A</v>
      </c>
      <c r="E34" s="44" t="str">
        <f>VLOOKUP(VLOOKUP($A34,'IN-損失金額'!$A:$K,11,FALSE),'IN-影響程度'!$B:$L,11,FALSE)</f>
        <v>#N/A</v>
      </c>
      <c r="F34" s="41" t="str">
        <f>AVERAGE('IN-案件機率總表'!32:32)</f>
        <v>#DIV/0!</v>
      </c>
      <c r="G34" s="40" t="str">
        <f>AVERAGE('IN-案件機率總表'!32:32)</f>
        <v>#DIV/0!</v>
      </c>
      <c r="H34" s="9" t="str">
        <f>IF(F34="","",IF(F34&gt;'IN-機率層級說明'!$C$6,'IN-機率層級說明'!$A$6,IF(AND(F34&gt;='IN-機率層級說明'!F35,F34&lt;'IN-機率層級說明'!$C$5),'IN-機率層級說明'!$A$5,IF(AND(F34&gt;='IN-機率層級說明'!F34,F34&lt;'IN-機率層級說明'!$C$4),'IN-機率層級說明'!$A$4,'IN-機率層級說明'!$A$3))))</f>
        <v>#DIV/0!</v>
      </c>
      <c r="I34" s="9" t="s">
        <v>33</v>
      </c>
    </row>
    <row r="35" ht="15.75" customHeight="1">
      <c r="A35" s="6" t="s">
        <v>62</v>
      </c>
      <c r="B35" s="39" t="str">
        <f>VLOOKUP(VLOOKUP($A35,'IN-損失金額'!$A:$K,11,FALSE),'IN-影響程度'!$B:$L,8,FALSE)</f>
        <v>#N/A</v>
      </c>
      <c r="C35" s="39" t="str">
        <f>VLOOKUP(VLOOKUP($A35,'IN-損失金額'!$A:$K,11,FALSE),'IN-影響程度'!$B:$L,9,FALSE)</f>
        <v>#N/A</v>
      </c>
      <c r="D35" s="44" t="str">
        <f>VLOOKUP(VLOOKUP($A35,'IN-損失金額'!$A:$K,11,FALSE),'IN-影響程度'!$B:$L,10,FALSE)</f>
        <v>#N/A</v>
      </c>
      <c r="E35" s="44" t="str">
        <f>VLOOKUP(VLOOKUP($A35,'IN-損失金額'!$A:$K,11,FALSE),'IN-影響程度'!$B:$L,11,FALSE)</f>
        <v>#N/A</v>
      </c>
      <c r="F35" s="41" t="str">
        <f>AVERAGE('IN-案件機率總表'!33:33)</f>
        <v>#DIV/0!</v>
      </c>
      <c r="G35" s="40" t="str">
        <f>AVERAGE('IN-案件機率總表'!33:33)</f>
        <v>#DIV/0!</v>
      </c>
      <c r="H35" s="9" t="str">
        <f>IF(F35="","",IF(F35&gt;'IN-機率層級說明'!$C$6,'IN-機率層級說明'!$A$6,IF(AND(F35&gt;='IN-機率層級說明'!F36,F35&lt;'IN-機率層級說明'!$C$5),'IN-機率層級說明'!$A$5,IF(AND(F35&gt;='IN-機率層級說明'!F35,F35&lt;'IN-機率層級說明'!$C$4),'IN-機率層級說明'!$A$4,'IN-機率層級說明'!$A$3))))</f>
        <v>#DIV/0!</v>
      </c>
      <c r="I35" s="9" t="s">
        <v>33</v>
      </c>
    </row>
    <row r="36" ht="15.75" customHeight="1">
      <c r="A36" s="6" t="s">
        <v>63</v>
      </c>
      <c r="B36" s="39" t="str">
        <f>VLOOKUP(VLOOKUP($A36,'IN-損失金額'!$A:$K,11,FALSE),'IN-影響程度'!$B:$L,8,FALSE)</f>
        <v>#N/A</v>
      </c>
      <c r="C36" s="39" t="str">
        <f>VLOOKUP(VLOOKUP($A36,'IN-損失金額'!$A:$K,11,FALSE),'IN-影響程度'!$B:$L,9,FALSE)</f>
        <v>#N/A</v>
      </c>
      <c r="D36" s="44" t="str">
        <f>VLOOKUP(VLOOKUP($A36,'IN-損失金額'!$A:$K,11,FALSE),'IN-影響程度'!$B:$L,10,FALSE)</f>
        <v>#N/A</v>
      </c>
      <c r="E36" s="44" t="str">
        <f>VLOOKUP(VLOOKUP($A36,'IN-損失金額'!$A:$K,11,FALSE),'IN-影響程度'!$B:$L,11,FALSE)</f>
        <v>#N/A</v>
      </c>
      <c r="F36" s="41" t="str">
        <f>AVERAGE('IN-案件機率總表'!34:34)</f>
        <v>#DIV/0!</v>
      </c>
      <c r="G36" s="40" t="str">
        <f>AVERAGE('IN-案件機率總表'!34:34)</f>
        <v>#DIV/0!</v>
      </c>
      <c r="H36" s="9" t="str">
        <f>IF(F36="","",IF(F36&gt;'IN-機率層級說明'!$C$6,'IN-機率層級說明'!$A$6,IF(AND(F36&gt;='IN-機率層級說明'!F37,F36&lt;'IN-機率層級說明'!$C$5),'IN-機率層級說明'!$A$5,IF(AND(F36&gt;='IN-機率層級說明'!F36,F36&lt;'IN-機率層級說明'!$C$4),'IN-機率層級說明'!$A$4,'IN-機率層級說明'!$A$3))))</f>
        <v>#DIV/0!</v>
      </c>
      <c r="I36" s="9" t="s">
        <v>33</v>
      </c>
    </row>
    <row r="37" ht="15.75" customHeight="1">
      <c r="A37" s="6" t="s">
        <v>64</v>
      </c>
      <c r="B37" s="39" t="str">
        <f>VLOOKUP(VLOOKUP($A37,'IN-損失金額'!$A:$K,11,FALSE),'IN-影響程度'!$B:$L,8,FALSE)</f>
        <v>#N/A</v>
      </c>
      <c r="C37" s="39" t="str">
        <f>VLOOKUP(VLOOKUP($A37,'IN-損失金額'!$A:$K,11,FALSE),'IN-影響程度'!$B:$L,9,FALSE)</f>
        <v>#N/A</v>
      </c>
      <c r="D37" s="44" t="str">
        <f>VLOOKUP(VLOOKUP($A37,'IN-損失金額'!$A:$K,11,FALSE),'IN-影響程度'!$B:$L,10,FALSE)</f>
        <v>#N/A</v>
      </c>
      <c r="E37" s="44" t="str">
        <f>VLOOKUP(VLOOKUP($A37,'IN-損失金額'!$A:$K,11,FALSE),'IN-影響程度'!$B:$L,11,FALSE)</f>
        <v>#N/A</v>
      </c>
      <c r="F37" s="41" t="str">
        <f>AVERAGE('IN-案件機率總表'!35:35)</f>
        <v>#DIV/0!</v>
      </c>
      <c r="G37" s="40" t="str">
        <f>AVERAGE('IN-案件機率總表'!35:35)</f>
        <v>#DIV/0!</v>
      </c>
      <c r="H37" s="9" t="str">
        <f>IF(F37="","",IF(F37&gt;'IN-機率層級說明'!$C$6,'IN-機率層級說明'!$A$6,IF(AND(F37&gt;='IN-機率層級說明'!F38,F37&lt;'IN-機率層級說明'!$C$5),'IN-機率層級說明'!$A$5,IF(AND(F37&gt;='IN-機率層級說明'!F37,F37&lt;'IN-機率層級說明'!$C$4),'IN-機率層級說明'!$A$4,'IN-機率層級說明'!$A$3))))</f>
        <v>#DIV/0!</v>
      </c>
      <c r="I37" s="9" t="s">
        <v>33</v>
      </c>
    </row>
    <row r="38" ht="15.75" customHeight="1">
      <c r="A38" s="6" t="s">
        <v>65</v>
      </c>
      <c r="B38" s="39" t="str">
        <f>VLOOKUP(VLOOKUP($A38,'IN-損失金額'!$A:$K,11,FALSE),'IN-影響程度'!$B:$L,8,FALSE)</f>
        <v>#N/A</v>
      </c>
      <c r="C38" s="39" t="str">
        <f>VLOOKUP(VLOOKUP($A38,'IN-損失金額'!$A:$K,11,FALSE),'IN-影響程度'!$B:$L,9,FALSE)</f>
        <v>#N/A</v>
      </c>
      <c r="D38" s="44" t="str">
        <f>VLOOKUP(VLOOKUP($A38,'IN-損失金額'!$A:$K,11,FALSE),'IN-影響程度'!$B:$L,10,FALSE)</f>
        <v>#N/A</v>
      </c>
      <c r="E38" s="44" t="str">
        <f>VLOOKUP(VLOOKUP($A38,'IN-損失金額'!$A:$K,11,FALSE),'IN-影響程度'!$B:$L,11,FALSE)</f>
        <v>#N/A</v>
      </c>
      <c r="F38" s="41" t="str">
        <f>AVERAGE('IN-案件機率總表'!36:36)</f>
        <v>#DIV/0!</v>
      </c>
      <c r="G38" s="40" t="str">
        <f>AVERAGE('IN-案件機率總表'!36:36)</f>
        <v>#DIV/0!</v>
      </c>
      <c r="H38" s="9" t="str">
        <f>IF(F38="","",IF(F38&gt;'IN-機率層級說明'!$C$6,'IN-機率層級說明'!$A$6,IF(AND(F38&gt;='IN-機率層級說明'!F39,F38&lt;'IN-機率層級說明'!$C$5),'IN-機率層級說明'!$A$5,IF(AND(F38&gt;='IN-機率層級說明'!F38,F38&lt;'IN-機率層級說明'!$C$4),'IN-機率層級說明'!$A$4,'IN-機率層級說明'!$A$3))))</f>
        <v>#DIV/0!</v>
      </c>
      <c r="I38" s="9" t="s">
        <v>33</v>
      </c>
    </row>
    <row r="39" ht="15.75" customHeight="1">
      <c r="A39" s="6" t="s">
        <v>66</v>
      </c>
      <c r="B39" s="39" t="str">
        <f>VLOOKUP(VLOOKUP($A39,'IN-損失金額'!$A:$K,11,FALSE),'IN-影響程度'!$B:$L,8,FALSE)</f>
        <v>#N/A</v>
      </c>
      <c r="C39" s="39" t="str">
        <f>VLOOKUP(VLOOKUP($A39,'IN-損失金額'!$A:$K,11,FALSE),'IN-影響程度'!$B:$L,9,FALSE)</f>
        <v>#N/A</v>
      </c>
      <c r="D39" s="44" t="str">
        <f>VLOOKUP(VLOOKUP($A39,'IN-損失金額'!$A:$K,11,FALSE),'IN-影響程度'!$B:$L,10,FALSE)</f>
        <v>#N/A</v>
      </c>
      <c r="E39" s="44" t="str">
        <f>VLOOKUP(VLOOKUP($A39,'IN-損失金額'!$A:$K,11,FALSE),'IN-影響程度'!$B:$L,11,FALSE)</f>
        <v>#N/A</v>
      </c>
      <c r="F39" s="41" t="str">
        <f>AVERAGE('IN-案件機率總表'!37:37)</f>
        <v>#DIV/0!</v>
      </c>
      <c r="G39" s="40" t="str">
        <f>AVERAGE('IN-案件機率總表'!37:37)</f>
        <v>#DIV/0!</v>
      </c>
      <c r="H39" s="9" t="str">
        <f>IF(F39="","",IF(F39&gt;'IN-機率層級說明'!$C$6,'IN-機率層級說明'!$A$6,IF(AND(F39&gt;='IN-機率層級說明'!F40,F39&lt;'IN-機率層級說明'!$C$5),'IN-機率層級說明'!$A$5,IF(AND(F39&gt;='IN-機率層級說明'!F39,F39&lt;'IN-機率層級說明'!$C$4),'IN-機率層級說明'!$A$4,'IN-機率層級說明'!$A$3))))</f>
        <v>#DIV/0!</v>
      </c>
      <c r="I39" s="9" t="s">
        <v>29</v>
      </c>
    </row>
    <row r="40" ht="15.75" customHeight="1">
      <c r="A40" s="6" t="s">
        <v>67</v>
      </c>
      <c r="B40" s="39" t="str">
        <f>VLOOKUP(VLOOKUP($A40,'IN-損失金額'!$A:$K,11,FALSE),'IN-影響程度'!$B:$L,8,FALSE)</f>
        <v>#N/A</v>
      </c>
      <c r="C40" s="39" t="str">
        <f>VLOOKUP(VLOOKUP($A40,'IN-損失金額'!$A:$K,11,FALSE),'IN-影響程度'!$B:$L,9,FALSE)</f>
        <v>#N/A</v>
      </c>
      <c r="D40" s="44" t="str">
        <f>VLOOKUP(VLOOKUP($A40,'IN-損失金額'!$A:$K,11,FALSE),'IN-影響程度'!$B:$L,10,FALSE)</f>
        <v>#N/A</v>
      </c>
      <c r="E40" s="44" t="str">
        <f>VLOOKUP(VLOOKUP($A40,'IN-損失金額'!$A:$K,11,FALSE),'IN-影響程度'!$B:$L,11,FALSE)</f>
        <v>#N/A</v>
      </c>
      <c r="F40" s="41" t="str">
        <f>AVERAGE('IN-案件機率總表'!38:38)</f>
        <v>#DIV/0!</v>
      </c>
      <c r="G40" s="40" t="str">
        <f>AVERAGE('IN-案件機率總表'!38:38)</f>
        <v>#DIV/0!</v>
      </c>
      <c r="H40" s="9" t="str">
        <f>IF(F40="","",IF(F40&gt;'IN-機率層級說明'!$C$6,'IN-機率層級說明'!$A$6,IF(AND(F40&gt;='IN-機率層級說明'!F41,F40&lt;'IN-機率層級說明'!$C$5),'IN-機率層級說明'!$A$5,IF(AND(F40&gt;='IN-機率層級說明'!F40,F40&lt;'IN-機率層級說明'!$C$4),'IN-機率層級說明'!$A$4,'IN-機率層級說明'!$A$3))))</f>
        <v>#DIV/0!</v>
      </c>
      <c r="I40" s="9" t="s">
        <v>29</v>
      </c>
    </row>
    <row r="41" ht="15.75" customHeight="1">
      <c r="A41" s="6" t="s">
        <v>68</v>
      </c>
      <c r="B41" s="39" t="str">
        <f>VLOOKUP(VLOOKUP($A41,'IN-損失金額'!$A:$K,11,FALSE),'IN-影響程度'!$B:$L,8,FALSE)</f>
        <v>#N/A</v>
      </c>
      <c r="C41" s="39" t="str">
        <f>VLOOKUP(VLOOKUP($A41,'IN-損失金額'!$A:$K,11,FALSE),'IN-影響程度'!$B:$L,9,FALSE)</f>
        <v>#N/A</v>
      </c>
      <c r="D41" s="44" t="str">
        <f>VLOOKUP(VLOOKUP($A41,'IN-損失金額'!$A:$K,11,FALSE),'IN-影響程度'!$B:$L,10,FALSE)</f>
        <v>#N/A</v>
      </c>
      <c r="E41" s="44" t="str">
        <f>VLOOKUP(VLOOKUP($A41,'IN-損失金額'!$A:$K,11,FALSE),'IN-影響程度'!$B:$L,11,FALSE)</f>
        <v>#N/A</v>
      </c>
      <c r="F41" s="41" t="str">
        <f>AVERAGE('IN-案件機率總表'!39:39)</f>
        <v>#DIV/0!</v>
      </c>
      <c r="G41" s="40" t="str">
        <f>AVERAGE('IN-案件機率總表'!39:39)</f>
        <v>#DIV/0!</v>
      </c>
      <c r="H41" s="9" t="str">
        <f>IF(F41="","",IF(F41&gt;'IN-機率層級說明'!$C$6,'IN-機率層級說明'!$A$6,IF(AND(F41&gt;='IN-機率層級說明'!F42,F41&lt;'IN-機率層級說明'!$C$5),'IN-機率層級說明'!$A$5,IF(AND(F41&gt;='IN-機率層級說明'!F41,F41&lt;'IN-機率層級說明'!$C$4),'IN-機率層級說明'!$A$4,'IN-機率層級說明'!$A$3))))</f>
        <v>#DIV/0!</v>
      </c>
      <c r="I41" s="9" t="s">
        <v>33</v>
      </c>
    </row>
    <row r="42" ht="15.75" customHeight="1">
      <c r="A42" s="6" t="s">
        <v>69</v>
      </c>
      <c r="B42" s="39" t="str">
        <f>VLOOKUP(VLOOKUP($A42,'IN-損失金額'!$A:$K,11,FALSE),'IN-影響程度'!$B:$L,8,FALSE)</f>
        <v>#N/A</v>
      </c>
      <c r="C42" s="39" t="str">
        <f>VLOOKUP(VLOOKUP($A42,'IN-損失金額'!$A:$K,11,FALSE),'IN-影響程度'!$B:$L,9,FALSE)</f>
        <v>#N/A</v>
      </c>
      <c r="D42" s="44" t="str">
        <f>VLOOKUP(VLOOKUP($A42,'IN-損失金額'!$A:$K,11,FALSE),'IN-影響程度'!$B:$L,10,FALSE)</f>
        <v>#N/A</v>
      </c>
      <c r="E42" s="44" t="str">
        <f>VLOOKUP(VLOOKUP($A42,'IN-損失金額'!$A:$K,11,FALSE),'IN-影響程度'!$B:$L,11,FALSE)</f>
        <v>#N/A</v>
      </c>
      <c r="F42" s="41" t="str">
        <f>AVERAGE('IN-案件機率總表'!40:40)</f>
        <v>#DIV/0!</v>
      </c>
      <c r="G42" s="40" t="str">
        <f>AVERAGE('IN-案件機率總表'!40:40)</f>
        <v>#DIV/0!</v>
      </c>
      <c r="H42" s="9" t="str">
        <f>IF(F42="","",IF(F42&gt;'IN-機率層級說明'!$C$6,'IN-機率層級說明'!$A$6,IF(AND(F42&gt;='IN-機率層級說明'!F43,F42&lt;'IN-機率層級說明'!$C$5),'IN-機率層級說明'!$A$5,IF(AND(F42&gt;='IN-機率層級說明'!F42,F42&lt;'IN-機率層級說明'!$C$4),'IN-機率層級說明'!$A$4,'IN-機率層級說明'!$A$3))))</f>
        <v>#DIV/0!</v>
      </c>
      <c r="I42" s="9" t="s">
        <v>33</v>
      </c>
    </row>
    <row r="43" ht="15.75" customHeight="1">
      <c r="A43" s="6" t="s">
        <v>70</v>
      </c>
      <c r="B43" s="39" t="str">
        <f>VLOOKUP(VLOOKUP($A43,'IN-損失金額'!$A:$K,11,FALSE),'IN-影響程度'!$B:$L,8,FALSE)</f>
        <v>#N/A</v>
      </c>
      <c r="C43" s="39" t="str">
        <f>VLOOKUP(VLOOKUP($A43,'IN-損失金額'!$A:$K,11,FALSE),'IN-影響程度'!$B:$L,9,FALSE)</f>
        <v>#N/A</v>
      </c>
      <c r="D43" s="44" t="str">
        <f>VLOOKUP(VLOOKUP($A43,'IN-損失金額'!$A:$K,11,FALSE),'IN-影響程度'!$B:$L,10,FALSE)</f>
        <v>#N/A</v>
      </c>
      <c r="E43" s="44" t="str">
        <f>VLOOKUP(VLOOKUP($A43,'IN-損失金額'!$A:$K,11,FALSE),'IN-影響程度'!$B:$L,11,FALSE)</f>
        <v>#N/A</v>
      </c>
      <c r="F43" s="41" t="str">
        <f>AVERAGE('IN-案件機率總表'!41:41)</f>
        <v>#DIV/0!</v>
      </c>
      <c r="G43" s="40" t="str">
        <f>AVERAGE('IN-案件機率總表'!41:41)</f>
        <v>#DIV/0!</v>
      </c>
      <c r="H43" s="9" t="str">
        <f>IF(F43="","",IF(F43&gt;'IN-機率層級說明'!$C$6,'IN-機率層級說明'!$A$6,IF(AND(F43&gt;='IN-機率層級說明'!F44,F43&lt;'IN-機率層級說明'!$C$5),'IN-機率層級說明'!$A$5,IF(AND(F43&gt;='IN-機率層級說明'!F43,F43&lt;'IN-機率層級說明'!$C$4),'IN-機率層級說明'!$A$4,'IN-機率層級說明'!$A$3))))</f>
        <v>#DIV/0!</v>
      </c>
      <c r="I43" s="9" t="s">
        <v>33</v>
      </c>
    </row>
    <row r="44" ht="15.75" customHeight="1">
      <c r="A44" s="6" t="s">
        <v>71</v>
      </c>
      <c r="B44" s="39" t="str">
        <f>VLOOKUP(VLOOKUP($A44,'IN-損失金額'!$A:$K,11,FALSE),'IN-影響程度'!$B:$L,8,FALSE)</f>
        <v>#N/A</v>
      </c>
      <c r="C44" s="39" t="str">
        <f>VLOOKUP(VLOOKUP($A44,'IN-損失金額'!$A:$K,11,FALSE),'IN-影響程度'!$B:$L,9,FALSE)</f>
        <v>#N/A</v>
      </c>
      <c r="D44" s="44" t="str">
        <f>VLOOKUP(VLOOKUP($A44,'IN-損失金額'!$A:$K,11,FALSE),'IN-影響程度'!$B:$L,10,FALSE)</f>
        <v>#N/A</v>
      </c>
      <c r="E44" s="44" t="str">
        <f>VLOOKUP(VLOOKUP($A44,'IN-損失金額'!$A:$K,11,FALSE),'IN-影響程度'!$B:$L,11,FALSE)</f>
        <v>#N/A</v>
      </c>
      <c r="F44" s="41" t="str">
        <f>AVERAGE('IN-案件機率總表'!42:42)</f>
        <v>#DIV/0!</v>
      </c>
      <c r="G44" s="40" t="str">
        <f>AVERAGE('IN-案件機率總表'!42:42)</f>
        <v>#DIV/0!</v>
      </c>
      <c r="H44" s="9" t="str">
        <f>IF(F44="","",IF(F44&gt;'IN-機率層級說明'!$C$6,'IN-機率層級說明'!$A$6,IF(AND(F44&gt;='IN-機率層級說明'!F45,F44&lt;'IN-機率層級說明'!$C$5),'IN-機率層級說明'!$A$5,IF(AND(F44&gt;='IN-機率層級說明'!F44,F44&lt;'IN-機率層級說明'!$C$4),'IN-機率層級說明'!$A$4,'IN-機率層級說明'!$A$3))))</f>
        <v>#DIV/0!</v>
      </c>
      <c r="I44" s="9" t="s">
        <v>33</v>
      </c>
    </row>
    <row r="45" ht="15.75" customHeight="1">
      <c r="A45" s="6" t="s">
        <v>72</v>
      </c>
      <c r="B45" s="39" t="str">
        <f>VLOOKUP(VLOOKUP($A45,'IN-損失金額'!$A:$K,11,FALSE),'IN-影響程度'!$B:$L,8,FALSE)</f>
        <v>#N/A</v>
      </c>
      <c r="C45" s="39" t="str">
        <f>VLOOKUP(VLOOKUP($A45,'IN-損失金額'!$A:$K,11,FALSE),'IN-影響程度'!$B:$L,9,FALSE)</f>
        <v>#N/A</v>
      </c>
      <c r="D45" s="44" t="str">
        <f>VLOOKUP(VLOOKUP($A45,'IN-損失金額'!$A:$K,11,FALSE),'IN-影響程度'!$B:$L,10,FALSE)</f>
        <v>#N/A</v>
      </c>
      <c r="E45" s="44" t="str">
        <f>VLOOKUP(VLOOKUP($A45,'IN-損失金額'!$A:$K,11,FALSE),'IN-影響程度'!$B:$L,11,FALSE)</f>
        <v>#N/A</v>
      </c>
      <c r="F45" s="41" t="str">
        <f>AVERAGE('IN-案件機率總表'!43:43)</f>
        <v>#DIV/0!</v>
      </c>
      <c r="G45" s="40" t="str">
        <f>AVERAGE('IN-案件機率總表'!43:43)</f>
        <v>#DIV/0!</v>
      </c>
      <c r="H45" s="9" t="str">
        <f>IF(F45="","",IF(F45&gt;'IN-機率層級說明'!$C$6,'IN-機率層級說明'!$A$6,IF(AND(F45&gt;='IN-機率層級說明'!F46,F45&lt;'IN-機率層級說明'!$C$5),'IN-機率層級說明'!$A$5,IF(AND(F45&gt;='IN-機率層級說明'!F45,F45&lt;'IN-機率層級說明'!$C$4),'IN-機率層級說明'!$A$4,'IN-機率層級說明'!$A$3))))</f>
        <v>#DIV/0!</v>
      </c>
      <c r="I45" s="9" t="s">
        <v>33</v>
      </c>
    </row>
    <row r="46" ht="15.75" customHeight="1">
      <c r="A46" s="6" t="s">
        <v>73</v>
      </c>
      <c r="B46" s="39" t="str">
        <f>VLOOKUP(VLOOKUP($A46,'IN-損失金額'!$A:$K,11,FALSE),'IN-影響程度'!$B:$L,8,FALSE)</f>
        <v>#N/A</v>
      </c>
      <c r="C46" s="39" t="str">
        <f>VLOOKUP(VLOOKUP($A46,'IN-損失金額'!$A:$K,11,FALSE),'IN-影響程度'!$B:$L,9,FALSE)</f>
        <v>#N/A</v>
      </c>
      <c r="D46" s="44" t="str">
        <f>VLOOKUP(VLOOKUP($A46,'IN-損失金額'!$A:$K,11,FALSE),'IN-影響程度'!$B:$L,10,FALSE)</f>
        <v>#N/A</v>
      </c>
      <c r="E46" s="44" t="str">
        <f>VLOOKUP(VLOOKUP($A46,'IN-損失金額'!$A:$K,11,FALSE),'IN-影響程度'!$B:$L,11,FALSE)</f>
        <v>#N/A</v>
      </c>
      <c r="F46" s="41" t="str">
        <f>AVERAGE('IN-案件機率總表'!44:44)</f>
        <v>#DIV/0!</v>
      </c>
      <c r="G46" s="40" t="str">
        <f>AVERAGE('IN-案件機率總表'!44:44)</f>
        <v>#DIV/0!</v>
      </c>
      <c r="H46" s="9" t="str">
        <f>IF(F46="","",IF(F46&gt;'IN-機率層級說明'!$C$6,'IN-機率層級說明'!$A$6,IF(AND(F46&gt;='IN-機率層級說明'!F47,F46&lt;'IN-機率層級說明'!$C$5),'IN-機率層級說明'!$A$5,IF(AND(F46&gt;='IN-機率層級說明'!F46,F46&lt;'IN-機率層級說明'!$C$4),'IN-機率層級說明'!$A$4,'IN-機率層級說明'!$A$3))))</f>
        <v>#DIV/0!</v>
      </c>
      <c r="I46" s="9" t="s">
        <v>33</v>
      </c>
    </row>
    <row r="47" ht="15.75" customHeight="1">
      <c r="A47" s="6" t="s">
        <v>74</v>
      </c>
      <c r="B47" s="39" t="str">
        <f>VLOOKUP(VLOOKUP($A47,'IN-損失金額'!$A:$K,11,FALSE),'IN-影響程度'!$B:$L,8,FALSE)</f>
        <v>#N/A</v>
      </c>
      <c r="C47" s="39" t="str">
        <f>VLOOKUP(VLOOKUP($A47,'IN-損失金額'!$A:$K,11,FALSE),'IN-影響程度'!$B:$L,9,FALSE)</f>
        <v>#N/A</v>
      </c>
      <c r="D47" s="44" t="str">
        <f>VLOOKUP(VLOOKUP($A47,'IN-損失金額'!$A:$K,11,FALSE),'IN-影響程度'!$B:$L,10,FALSE)</f>
        <v>#N/A</v>
      </c>
      <c r="E47" s="44" t="str">
        <f>VLOOKUP(VLOOKUP($A47,'IN-損失金額'!$A:$K,11,FALSE),'IN-影響程度'!$B:$L,11,FALSE)</f>
        <v>#N/A</v>
      </c>
      <c r="F47" s="41" t="str">
        <f>AVERAGE('IN-案件機率總表'!45:45)</f>
        <v>#DIV/0!</v>
      </c>
      <c r="G47" s="40" t="str">
        <f>AVERAGE('IN-案件機率總表'!45:45)</f>
        <v>#DIV/0!</v>
      </c>
      <c r="H47" s="9" t="str">
        <f>IF(F47="","",IF(F47&gt;'IN-機率層級說明'!$C$6,'IN-機率層級說明'!$A$6,IF(AND(F47&gt;='IN-機率層級說明'!F48,F47&lt;'IN-機率層級說明'!$C$5),'IN-機率層級說明'!$A$5,IF(AND(F47&gt;='IN-機率層級說明'!F47,F47&lt;'IN-機率層級說明'!$C$4),'IN-機率層級說明'!$A$4,'IN-機率層級說明'!$A$3))))</f>
        <v>#DIV/0!</v>
      </c>
      <c r="I47" s="9" t="s">
        <v>33</v>
      </c>
    </row>
    <row r="48" ht="15.75" customHeight="1">
      <c r="A48" s="6" t="s">
        <v>75</v>
      </c>
      <c r="B48" s="39" t="str">
        <f>VLOOKUP(VLOOKUP($A48,'IN-損失金額'!$A:$K,11,FALSE),'IN-影響程度'!$B:$L,8,FALSE)</f>
        <v>#N/A</v>
      </c>
      <c r="C48" s="39" t="str">
        <f>VLOOKUP(VLOOKUP($A48,'IN-損失金額'!$A:$K,11,FALSE),'IN-影響程度'!$B:$L,9,FALSE)</f>
        <v>#N/A</v>
      </c>
      <c r="D48" s="44" t="str">
        <f>VLOOKUP(VLOOKUP($A48,'IN-損失金額'!$A:$K,11,FALSE),'IN-影響程度'!$B:$L,10,FALSE)</f>
        <v>#N/A</v>
      </c>
      <c r="E48" s="44" t="str">
        <f>VLOOKUP(VLOOKUP($A48,'IN-損失金額'!$A:$K,11,FALSE),'IN-影響程度'!$B:$L,11,FALSE)</f>
        <v>#N/A</v>
      </c>
      <c r="F48" s="41" t="str">
        <f>AVERAGE('IN-案件機率總表'!46:46)</f>
        <v>#DIV/0!</v>
      </c>
      <c r="G48" s="40" t="str">
        <f>AVERAGE('IN-案件機率總表'!46:46)</f>
        <v>#DIV/0!</v>
      </c>
      <c r="H48" s="9" t="str">
        <f>IF(F48="","",IF(F48&gt;'IN-機率層級說明'!$C$6,'IN-機率層級說明'!$A$6,IF(AND(F48&gt;='IN-機率層級說明'!F49,F48&lt;'IN-機率層級說明'!$C$5),'IN-機率層級說明'!$A$5,IF(AND(F48&gt;='IN-機率層級說明'!F48,F48&lt;'IN-機率層級說明'!$C$4),'IN-機率層級說明'!$A$4,'IN-機率層級說明'!$A$3))))</f>
        <v>#DIV/0!</v>
      </c>
      <c r="I48" s="9" t="s">
        <v>33</v>
      </c>
    </row>
    <row r="49" ht="15.75" customHeight="1">
      <c r="A49" s="6" t="s">
        <v>76</v>
      </c>
      <c r="B49" s="39" t="str">
        <f>VLOOKUP(VLOOKUP($A49,'IN-損失金額'!$A:$K,11,FALSE),'IN-影響程度'!$B:$L,8,FALSE)</f>
        <v>#N/A</v>
      </c>
      <c r="C49" s="39" t="str">
        <f>VLOOKUP(VLOOKUP($A49,'IN-損失金額'!$A:$K,11,FALSE),'IN-影響程度'!$B:$L,9,FALSE)</f>
        <v>#N/A</v>
      </c>
      <c r="D49" s="44" t="str">
        <f>VLOOKUP(VLOOKUP($A49,'IN-損失金額'!$A:$K,11,FALSE),'IN-影響程度'!$B:$L,10,FALSE)</f>
        <v>#N/A</v>
      </c>
      <c r="E49" s="44" t="str">
        <f>VLOOKUP(VLOOKUP($A49,'IN-損失金額'!$A:$K,11,FALSE),'IN-影響程度'!$B:$L,11,FALSE)</f>
        <v>#N/A</v>
      </c>
      <c r="F49" s="41" t="str">
        <f>AVERAGE('IN-案件機率總表'!47:47)</f>
        <v>#DIV/0!</v>
      </c>
      <c r="G49" s="40" t="str">
        <f>AVERAGE('IN-案件機率總表'!47:47)</f>
        <v>#DIV/0!</v>
      </c>
      <c r="H49" s="9" t="str">
        <f>IF(F49="","",IF(F49&gt;'IN-機率層級說明'!$C$6,'IN-機率層級說明'!$A$6,IF(AND(F49&gt;='IN-機率層級說明'!F50,F49&lt;'IN-機率層級說明'!$C$5),'IN-機率層級說明'!$A$5,IF(AND(F49&gt;='IN-機率層級說明'!F49,F49&lt;'IN-機率層級說明'!$C$4),'IN-機率層級說明'!$A$4,'IN-機率層級說明'!$A$3))))</f>
        <v>#DIV/0!</v>
      </c>
      <c r="I49" s="9" t="s">
        <v>33</v>
      </c>
    </row>
    <row r="50" ht="15.75" customHeight="1">
      <c r="A50" s="6" t="s">
        <v>77</v>
      </c>
      <c r="B50" s="39" t="str">
        <f>VLOOKUP(VLOOKUP($A50,'IN-損失金額'!$A:$K,11,FALSE),'IN-影響程度'!$B:$L,8,FALSE)</f>
        <v>#N/A</v>
      </c>
      <c r="C50" s="39" t="str">
        <f>VLOOKUP(VLOOKUP($A50,'IN-損失金額'!$A:$K,11,FALSE),'IN-影響程度'!$B:$L,9,FALSE)</f>
        <v>#N/A</v>
      </c>
      <c r="D50" s="44" t="str">
        <f>VLOOKUP(VLOOKUP($A50,'IN-損失金額'!$A:$K,11,FALSE),'IN-影響程度'!$B:$L,10,FALSE)</f>
        <v>#N/A</v>
      </c>
      <c r="E50" s="44" t="str">
        <f>VLOOKUP(VLOOKUP($A50,'IN-損失金額'!$A:$K,11,FALSE),'IN-影響程度'!$B:$L,11,FALSE)</f>
        <v>#N/A</v>
      </c>
      <c r="F50" s="11" t="str">
        <f>AVERAGE('IN-案件機率總表'!48:48)</f>
        <v>#DIV/0!</v>
      </c>
      <c r="G50" s="40" t="str">
        <f>AVERAGE('IN-案件機率總表'!48:48)</f>
        <v>#DIV/0!</v>
      </c>
      <c r="H50" s="9" t="str">
        <f>IF(F50="","",IF(F50&gt;'IN-機率層級說明'!$C$6,'IN-機率層級說明'!$A$6,IF(AND(F50&gt;='IN-機率層級說明'!F51,F50&lt;'IN-機率層級說明'!$C$5),'IN-機率層級說明'!$A$5,IF(AND(F50&gt;='IN-機率層級說明'!F50,F50&lt;'IN-機率層級說明'!$C$4),'IN-機率層級說明'!$A$4,'IN-機率層級說明'!$A$3))))</f>
        <v>#DIV/0!</v>
      </c>
      <c r="I50" s="9" t="s">
        <v>29</v>
      </c>
    </row>
    <row r="51" ht="15.75" customHeight="1">
      <c r="A51" s="6" t="s">
        <v>78</v>
      </c>
      <c r="B51" s="39" t="str">
        <f>VLOOKUP(VLOOKUP($A51,'IN-損失金額'!$A:$K,11,FALSE),'IN-影響程度'!$B:$L,8,FALSE)</f>
        <v>#N/A</v>
      </c>
      <c r="C51" s="39" t="str">
        <f>VLOOKUP(VLOOKUP($A51,'IN-損失金額'!$A:$K,11,FALSE),'IN-影響程度'!$B:$L,9,FALSE)</f>
        <v>#N/A</v>
      </c>
      <c r="D51" s="44" t="str">
        <f>VLOOKUP(VLOOKUP($A51,'IN-損失金額'!$A:$K,11,FALSE),'IN-影響程度'!$B:$L,10,FALSE)</f>
        <v>#N/A</v>
      </c>
      <c r="E51" s="44" t="str">
        <f>VLOOKUP(VLOOKUP($A51,'IN-損失金額'!$A:$K,11,FALSE),'IN-影響程度'!$B:$L,11,FALSE)</f>
        <v>#N/A</v>
      </c>
      <c r="F51" s="41" t="str">
        <f>AVERAGE('IN-案件機率總表'!49:49)</f>
        <v>#DIV/0!</v>
      </c>
      <c r="G51" s="40" t="str">
        <f>AVERAGE('IN-案件機率總表'!49:49)</f>
        <v>#DIV/0!</v>
      </c>
      <c r="H51" s="9" t="str">
        <f>IF(F51="","",IF(F51&gt;'IN-機率層級說明'!$C$6,'IN-機率層級說明'!$A$6,IF(AND(F51&gt;='IN-機率層級說明'!F52,F51&lt;'IN-機率層級說明'!$C$5),'IN-機率層級說明'!$A$5,IF(AND(F51&gt;='IN-機率層級說明'!F51,F51&lt;'IN-機率層級說明'!$C$4),'IN-機率層級說明'!$A$4,'IN-機率層級說明'!$A$3))))</f>
        <v>#DIV/0!</v>
      </c>
      <c r="I51" s="9" t="s">
        <v>33</v>
      </c>
    </row>
    <row r="52" ht="15.75" customHeight="1">
      <c r="A52" s="6" t="s">
        <v>79</v>
      </c>
      <c r="B52" s="39" t="str">
        <f>VLOOKUP(VLOOKUP($A52,'IN-損失金額'!$A:$K,11,FALSE),'IN-影響程度'!$B:$L,8,FALSE)</f>
        <v>#N/A</v>
      </c>
      <c r="C52" s="39" t="str">
        <f>VLOOKUP(VLOOKUP($A52,'IN-損失金額'!$A:$K,11,FALSE),'IN-影響程度'!$B:$L,9,FALSE)</f>
        <v>#N/A</v>
      </c>
      <c r="D52" s="44" t="str">
        <f>VLOOKUP(VLOOKUP($A52,'IN-損失金額'!$A:$K,11,FALSE),'IN-影響程度'!$B:$L,10,FALSE)</f>
        <v>#N/A</v>
      </c>
      <c r="E52" s="44" t="str">
        <f>VLOOKUP(VLOOKUP($A52,'IN-損失金額'!$A:$K,11,FALSE),'IN-影響程度'!$B:$L,11,FALSE)</f>
        <v>#N/A</v>
      </c>
      <c r="F52" s="41" t="str">
        <f>AVERAGE('IN-案件機率總表'!50:50)</f>
        <v>#DIV/0!</v>
      </c>
      <c r="G52" s="40" t="str">
        <f>AVERAGE('IN-案件機率總表'!50:50)</f>
        <v>#DIV/0!</v>
      </c>
      <c r="H52" s="9" t="str">
        <f>IF(F52="","",IF(F52&gt;'IN-機率層級說明'!$C$6,'IN-機率層級說明'!$A$6,IF(AND(F52&gt;='IN-機率層級說明'!F53,F52&lt;'IN-機率層級說明'!$C$5),'IN-機率層級說明'!$A$5,IF(AND(F52&gt;='IN-機率層級說明'!F52,F52&lt;'IN-機率層級說明'!$C$4),'IN-機率層級說明'!$A$4,'IN-機率層級說明'!$A$3))))</f>
        <v>#DIV/0!</v>
      </c>
      <c r="I52" s="9" t="s">
        <v>33</v>
      </c>
    </row>
    <row r="53" ht="15.75" customHeight="1">
      <c r="A53" s="6" t="s">
        <v>80</v>
      </c>
      <c r="B53" s="39" t="str">
        <f>VLOOKUP(VLOOKUP($A53,'IN-損失金額'!$A:$K,11,FALSE),'IN-影響程度'!$B:$L,8,FALSE)</f>
        <v>#N/A</v>
      </c>
      <c r="C53" s="39" t="str">
        <f>VLOOKUP(VLOOKUP($A53,'IN-損失金額'!$A:$K,11,FALSE),'IN-影響程度'!$B:$L,9,FALSE)</f>
        <v>#N/A</v>
      </c>
      <c r="D53" s="44" t="str">
        <f>VLOOKUP(VLOOKUP($A53,'IN-損失金額'!$A:$K,11,FALSE),'IN-影響程度'!$B:$L,10,FALSE)</f>
        <v>#N/A</v>
      </c>
      <c r="E53" s="44" t="str">
        <f>VLOOKUP(VLOOKUP($A53,'IN-損失金額'!$A:$K,11,FALSE),'IN-影響程度'!$B:$L,11,FALSE)</f>
        <v>#N/A</v>
      </c>
      <c r="F53" s="41" t="str">
        <f>AVERAGE('IN-案件機率總表'!51:51)</f>
        <v>#DIV/0!</v>
      </c>
      <c r="G53" s="40" t="str">
        <f>AVERAGE('IN-案件機率總表'!51:51)</f>
        <v>#DIV/0!</v>
      </c>
      <c r="H53" s="9" t="str">
        <f>IF(F53="","",IF(F53&gt;'IN-機率層級說明'!$C$6,'IN-機率層級說明'!$A$6,IF(AND(F53&gt;='IN-機率層級說明'!F54,F53&lt;'IN-機率層級說明'!$C$5),'IN-機率層級說明'!$A$5,IF(AND(F53&gt;='IN-機率層級說明'!F53,F53&lt;'IN-機率層級說明'!$C$4),'IN-機率層級說明'!$A$4,'IN-機率層級說明'!$A$3))))</f>
        <v>#DIV/0!</v>
      </c>
      <c r="I53" s="9" t="s">
        <v>33</v>
      </c>
    </row>
    <row r="54" ht="15.75" customHeight="1">
      <c r="A54" s="6" t="s">
        <v>81</v>
      </c>
      <c r="B54" s="39" t="str">
        <f>VLOOKUP(VLOOKUP($A54,'IN-損失金額'!$A:$K,11,FALSE),'IN-影響程度'!$B:$L,8,FALSE)</f>
        <v>#N/A</v>
      </c>
      <c r="C54" s="39" t="str">
        <f>VLOOKUP(VLOOKUP($A54,'IN-損失金額'!$A:$K,11,FALSE),'IN-影響程度'!$B:$L,9,FALSE)</f>
        <v>#N/A</v>
      </c>
      <c r="D54" s="44" t="str">
        <f>VLOOKUP(VLOOKUP($A54,'IN-損失金額'!$A:$K,11,FALSE),'IN-影響程度'!$B:$L,10,FALSE)</f>
        <v>#N/A</v>
      </c>
      <c r="E54" s="44" t="str">
        <f>VLOOKUP(VLOOKUP($A54,'IN-損失金額'!$A:$K,11,FALSE),'IN-影響程度'!$B:$L,11,FALSE)</f>
        <v>#N/A</v>
      </c>
      <c r="F54" s="41" t="str">
        <f>AVERAGE('IN-案件機率總表'!52:52)</f>
        <v>#DIV/0!</v>
      </c>
      <c r="G54" s="40" t="str">
        <f>AVERAGE('IN-案件機率總表'!52:52)</f>
        <v>#DIV/0!</v>
      </c>
      <c r="H54" s="9" t="str">
        <f>IF(F54="","",IF(F54&gt;'IN-機率層級說明'!$C$6,'IN-機率層級說明'!$A$6,IF(AND(F54&gt;='IN-機率層級說明'!F55,F54&lt;'IN-機率層級說明'!$C$5),'IN-機率層級說明'!$A$5,IF(AND(F54&gt;='IN-機率層級說明'!F54,F54&lt;'IN-機率層級說明'!$C$4),'IN-機率層級說明'!$A$4,'IN-機率層級說明'!$A$3))))</f>
        <v>#DIV/0!</v>
      </c>
      <c r="I54" s="9" t="s">
        <v>33</v>
      </c>
    </row>
    <row r="55" ht="15.75" customHeight="1">
      <c r="A55" s="6" t="s">
        <v>82</v>
      </c>
      <c r="B55" s="39" t="str">
        <f>VLOOKUP(VLOOKUP($A55,'IN-損失金額'!$A:$K,11,FALSE),'IN-影響程度'!$B:$L,8,FALSE)</f>
        <v>#N/A</v>
      </c>
      <c r="C55" s="39" t="str">
        <f>VLOOKUP(VLOOKUP($A55,'IN-損失金額'!$A:$K,11,FALSE),'IN-影響程度'!$B:$L,9,FALSE)</f>
        <v>#N/A</v>
      </c>
      <c r="D55" s="44" t="str">
        <f>VLOOKUP(VLOOKUP($A55,'IN-損失金額'!$A:$K,11,FALSE),'IN-影響程度'!$B:$L,10,FALSE)</f>
        <v>#N/A</v>
      </c>
      <c r="E55" s="44" t="str">
        <f>VLOOKUP(VLOOKUP($A55,'IN-損失金額'!$A:$K,11,FALSE),'IN-影響程度'!$B:$L,11,FALSE)</f>
        <v>#N/A</v>
      </c>
      <c r="F55" s="41" t="str">
        <f>AVERAGE('IN-案件機率總表'!53:53)</f>
        <v>#DIV/0!</v>
      </c>
      <c r="G55" s="40" t="str">
        <f>AVERAGE('IN-案件機率總表'!53:53)</f>
        <v>#DIV/0!</v>
      </c>
      <c r="H55" s="9" t="str">
        <f>IF(F55="","",IF(F55&gt;'IN-機率層級說明'!$C$6,'IN-機率層級說明'!$A$6,IF(AND(F55&gt;='IN-機率層級說明'!F56,F55&lt;'IN-機率層級說明'!$C$5),'IN-機率層級說明'!$A$5,IF(AND(F55&gt;='IN-機率層級說明'!F55,F55&lt;'IN-機率層級說明'!$C$4),'IN-機率層級說明'!$A$4,'IN-機率層級說明'!$A$3))))</f>
        <v>#DIV/0!</v>
      </c>
      <c r="I55" s="9" t="s">
        <v>33</v>
      </c>
    </row>
    <row r="56" ht="15.75" customHeight="1">
      <c r="A56" s="6" t="s">
        <v>83</v>
      </c>
      <c r="B56" s="39" t="str">
        <f>VLOOKUP(VLOOKUP($A56,'IN-損失金額'!$A:$K,11,FALSE),'IN-影響程度'!$B:$L,8,FALSE)</f>
        <v>#N/A</v>
      </c>
      <c r="C56" s="39" t="str">
        <f>VLOOKUP(VLOOKUP($A56,'IN-損失金額'!$A:$K,11,FALSE),'IN-影響程度'!$B:$L,9,FALSE)</f>
        <v>#N/A</v>
      </c>
      <c r="D56" s="44" t="str">
        <f>VLOOKUP(VLOOKUP($A56,'IN-損失金額'!$A:$K,11,FALSE),'IN-影響程度'!$B:$L,10,FALSE)</f>
        <v>#N/A</v>
      </c>
      <c r="E56" s="44" t="str">
        <f>VLOOKUP(VLOOKUP($A56,'IN-損失金額'!$A:$K,11,FALSE),'IN-影響程度'!$B:$L,11,FALSE)</f>
        <v>#N/A</v>
      </c>
      <c r="F56" s="41" t="str">
        <f>AVERAGE('IN-案件機率總表'!54:54)</f>
        <v>#DIV/0!</v>
      </c>
      <c r="G56" s="40" t="str">
        <f>AVERAGE('IN-案件機率總表'!54:54)</f>
        <v>#DIV/0!</v>
      </c>
      <c r="H56" s="9" t="str">
        <f>IF(F56="","",IF(F56&gt;'IN-機率層級說明'!$C$6,'IN-機率層級說明'!$A$6,IF(AND(F56&gt;='IN-機率層級說明'!F57,F56&lt;'IN-機率層級說明'!$C$5),'IN-機率層級說明'!$A$5,IF(AND(F56&gt;='IN-機率層級說明'!F56,F56&lt;'IN-機率層級說明'!$C$4),'IN-機率層級說明'!$A$4,'IN-機率層級說明'!$A$3))))</f>
        <v>#DIV/0!</v>
      </c>
      <c r="I56" s="9" t="s">
        <v>33</v>
      </c>
    </row>
    <row r="57" ht="15.75" customHeight="1">
      <c r="A57" s="6" t="s">
        <v>84</v>
      </c>
      <c r="B57" s="39" t="str">
        <f>VLOOKUP(VLOOKUP($A57,'IN-損失金額'!$A:$K,11,FALSE),'IN-影響程度'!$B:$L,8,FALSE)</f>
        <v>#N/A</v>
      </c>
      <c r="C57" s="39" t="str">
        <f>VLOOKUP(VLOOKUP($A57,'IN-損失金額'!$A:$K,11,FALSE),'IN-影響程度'!$B:$L,9,FALSE)</f>
        <v>#N/A</v>
      </c>
      <c r="D57" s="44" t="str">
        <f>VLOOKUP(VLOOKUP($A57,'IN-損失金額'!$A:$K,11,FALSE),'IN-影響程度'!$B:$L,10,FALSE)</f>
        <v>#N/A</v>
      </c>
      <c r="E57" s="44" t="str">
        <f>VLOOKUP(VLOOKUP($A57,'IN-損失金額'!$A:$K,11,FALSE),'IN-影響程度'!$B:$L,11,FALSE)</f>
        <v>#N/A</v>
      </c>
      <c r="F57" s="41" t="str">
        <f>AVERAGE('IN-案件機率總表'!55:55)</f>
        <v>#DIV/0!</v>
      </c>
      <c r="G57" s="40" t="str">
        <f>AVERAGE('IN-案件機率總表'!55:55)</f>
        <v>#DIV/0!</v>
      </c>
      <c r="H57" s="9" t="str">
        <f>IF(F57="","",IF(F57&gt;'IN-機率層級說明'!$C$6,'IN-機率層級說明'!$A$6,IF(AND(F57&gt;='IN-機率層級說明'!F58,F57&lt;'IN-機率層級說明'!$C$5),'IN-機率層級說明'!$A$5,IF(AND(F57&gt;='IN-機率層級說明'!F57,F57&lt;'IN-機率層級說明'!$C$4),'IN-機率層級說明'!$A$4,'IN-機率層級說明'!$A$3))))</f>
        <v>#DIV/0!</v>
      </c>
      <c r="I57" s="9" t="s">
        <v>33</v>
      </c>
    </row>
    <row r="58" ht="15.75" customHeight="1">
      <c r="A58" s="6" t="s">
        <v>85</v>
      </c>
      <c r="B58" s="39" t="str">
        <f>VLOOKUP(VLOOKUP($A58,'IN-損失金額'!$A:$K,11,FALSE),'IN-影響程度'!$B:$L,8,FALSE)</f>
        <v>#N/A</v>
      </c>
      <c r="C58" s="39" t="str">
        <f>VLOOKUP(VLOOKUP($A58,'IN-損失金額'!$A:$K,11,FALSE),'IN-影響程度'!$B:$L,9,FALSE)</f>
        <v>#N/A</v>
      </c>
      <c r="D58" s="44" t="str">
        <f>VLOOKUP(VLOOKUP($A58,'IN-損失金額'!$A:$K,11,FALSE),'IN-影響程度'!$B:$L,10,FALSE)</f>
        <v>#N/A</v>
      </c>
      <c r="E58" s="44" t="str">
        <f>VLOOKUP(VLOOKUP($A58,'IN-損失金額'!$A:$K,11,FALSE),'IN-影響程度'!$B:$L,11,FALSE)</f>
        <v>#N/A</v>
      </c>
      <c r="F58" s="41" t="str">
        <f>AVERAGE('IN-案件機率總表'!56:56)</f>
        <v>#DIV/0!</v>
      </c>
      <c r="G58" s="40" t="str">
        <f>AVERAGE('IN-案件機率總表'!56:56)</f>
        <v>#DIV/0!</v>
      </c>
      <c r="H58" s="9" t="str">
        <f>IF(F58="","",IF(F58&gt;'IN-機率層級說明'!$C$6,'IN-機率層級說明'!$A$6,IF(AND(F58&gt;='IN-機率層級說明'!F59,F58&lt;'IN-機率層級說明'!$C$5),'IN-機率層級說明'!$A$5,IF(AND(F58&gt;='IN-機率層級說明'!F58,F58&lt;'IN-機率層級說明'!$C$4),'IN-機率層級說明'!$A$4,'IN-機率層級說明'!$A$3))))</f>
        <v>#DIV/0!</v>
      </c>
      <c r="I58" s="9" t="s">
        <v>33</v>
      </c>
    </row>
    <row r="59" ht="15.75" customHeight="1">
      <c r="A59" s="6" t="s">
        <v>86</v>
      </c>
      <c r="B59" s="39" t="str">
        <f>VLOOKUP(VLOOKUP($A59,'IN-損失金額'!$A:$K,11,FALSE),'IN-影響程度'!$B:$L,8,FALSE)</f>
        <v>#N/A</v>
      </c>
      <c r="C59" s="39" t="str">
        <f>VLOOKUP(VLOOKUP($A59,'IN-損失金額'!$A:$K,11,FALSE),'IN-影響程度'!$B:$L,9,FALSE)</f>
        <v>#N/A</v>
      </c>
      <c r="D59" s="44" t="str">
        <f>VLOOKUP(VLOOKUP($A59,'IN-損失金額'!$A:$K,11,FALSE),'IN-影響程度'!$B:$L,10,FALSE)</f>
        <v>#N/A</v>
      </c>
      <c r="E59" s="44" t="str">
        <f>VLOOKUP(VLOOKUP($A59,'IN-損失金額'!$A:$K,11,FALSE),'IN-影響程度'!$B:$L,11,FALSE)</f>
        <v>#N/A</v>
      </c>
      <c r="F59" s="41" t="str">
        <f>AVERAGE('IN-案件機率總表'!57:57)</f>
        <v>#DIV/0!</v>
      </c>
      <c r="G59" s="40" t="str">
        <f>AVERAGE('IN-案件機率總表'!57:57)</f>
        <v>#DIV/0!</v>
      </c>
      <c r="H59" s="9" t="str">
        <f>IF(F59="","",IF(F59&gt;'IN-機率層級說明'!$C$6,'IN-機率層級說明'!$A$6,IF(AND(F59&gt;='IN-機率層級說明'!F60,F59&lt;'IN-機率層級說明'!$C$5),'IN-機率層級說明'!$A$5,IF(AND(F59&gt;='IN-機率層級說明'!F59,F59&lt;'IN-機率層級說明'!$C$4),'IN-機率層級說明'!$A$4,'IN-機率層級說明'!$A$3))))</f>
        <v>#DIV/0!</v>
      </c>
      <c r="I59" s="9" t="s">
        <v>33</v>
      </c>
    </row>
    <row r="60" ht="15.75" customHeight="1">
      <c r="A60" s="6" t="s">
        <v>87</v>
      </c>
      <c r="B60" s="39" t="str">
        <f>VLOOKUP(VLOOKUP($A60,'IN-損失金額'!$A:$K,11,FALSE),'IN-影響程度'!$B:$L,8,FALSE)</f>
        <v>#N/A</v>
      </c>
      <c r="C60" s="39" t="str">
        <f>VLOOKUP(VLOOKUP($A60,'IN-損失金額'!$A:$K,11,FALSE),'IN-影響程度'!$B:$L,9,FALSE)</f>
        <v>#N/A</v>
      </c>
      <c r="D60" s="44" t="str">
        <f>VLOOKUP(VLOOKUP($A60,'IN-損失金額'!$A:$K,11,FALSE),'IN-影響程度'!$B:$L,10,FALSE)</f>
        <v>#N/A</v>
      </c>
      <c r="E60" s="44" t="str">
        <f>VLOOKUP(VLOOKUP($A60,'IN-損失金額'!$A:$K,11,FALSE),'IN-影響程度'!$B:$L,11,FALSE)</f>
        <v>#N/A</v>
      </c>
      <c r="F60" s="41" t="str">
        <f>AVERAGE('IN-案件機率總表'!58:58)</f>
        <v>#DIV/0!</v>
      </c>
      <c r="G60" s="40" t="str">
        <f>AVERAGE('IN-案件機率總表'!58:58)</f>
        <v>#DIV/0!</v>
      </c>
      <c r="H60" s="9" t="str">
        <f>IF(F60="","",IF(F60&gt;'IN-機率層級說明'!$C$6,'IN-機率層級說明'!$A$6,IF(AND(F60&gt;='IN-機率層級說明'!F61,F60&lt;'IN-機率層級說明'!$C$5),'IN-機率層級說明'!$A$5,IF(AND(F60&gt;='IN-機率層級說明'!F60,F60&lt;'IN-機率層級說明'!$C$4),'IN-機率層級說明'!$A$4,'IN-機率層級說明'!$A$3))))</f>
        <v>#DIV/0!</v>
      </c>
      <c r="I60" s="9" t="s">
        <v>33</v>
      </c>
    </row>
    <row r="61" ht="15.75" customHeight="1">
      <c r="A61" s="6" t="s">
        <v>88</v>
      </c>
      <c r="B61" s="39" t="str">
        <f>VLOOKUP(VLOOKUP($A61,'IN-損失金額'!$A:$K,11,FALSE),'IN-影響程度'!$B:$L,8,FALSE)</f>
        <v>#N/A</v>
      </c>
      <c r="C61" s="39" t="str">
        <f>VLOOKUP(VLOOKUP($A61,'IN-損失金額'!$A:$K,11,FALSE),'IN-影響程度'!$B:$L,9,FALSE)</f>
        <v>#N/A</v>
      </c>
      <c r="D61" s="44" t="str">
        <f>VLOOKUP(VLOOKUP($A61,'IN-損失金額'!$A:$K,11,FALSE),'IN-影響程度'!$B:$L,10,FALSE)</f>
        <v>#N/A</v>
      </c>
      <c r="E61" s="44" t="str">
        <f>VLOOKUP(VLOOKUP($A61,'IN-損失金額'!$A:$K,11,FALSE),'IN-影響程度'!$B:$L,11,FALSE)</f>
        <v>#N/A</v>
      </c>
      <c r="F61" s="41" t="str">
        <f>AVERAGE('IN-案件機率總表'!59:59)</f>
        <v>#DIV/0!</v>
      </c>
      <c r="G61" s="40" t="str">
        <f>AVERAGE('IN-案件機率總表'!59:59)</f>
        <v>#DIV/0!</v>
      </c>
      <c r="H61" s="9" t="str">
        <f>IF(F61="","",IF(F61&gt;'IN-機率層級說明'!$C$6,'IN-機率層級說明'!$A$6,IF(AND(F61&gt;='IN-機率層級說明'!F62,F61&lt;'IN-機率層級說明'!$C$5),'IN-機率層級說明'!$A$5,IF(AND(F61&gt;='IN-機率層級說明'!F61,F61&lt;'IN-機率層級說明'!$C$4),'IN-機率層級說明'!$A$4,'IN-機率層級說明'!$A$3))))</f>
        <v>#DIV/0!</v>
      </c>
      <c r="I61" s="9" t="s">
        <v>33</v>
      </c>
    </row>
    <row r="62" ht="15.75" customHeight="1">
      <c r="A62" s="6" t="s">
        <v>89</v>
      </c>
      <c r="B62" s="39" t="str">
        <f>VLOOKUP(VLOOKUP($A62,'IN-損失金額'!$A:$K,11,FALSE),'IN-影響程度'!$B:$L,8,FALSE)</f>
        <v>#N/A</v>
      </c>
      <c r="C62" s="39" t="str">
        <f>VLOOKUP(VLOOKUP($A62,'IN-損失金額'!$A:$K,11,FALSE),'IN-影響程度'!$B:$L,9,FALSE)</f>
        <v>#N/A</v>
      </c>
      <c r="D62" s="44" t="str">
        <f>VLOOKUP(VLOOKUP($A62,'IN-損失金額'!$A:$K,11,FALSE),'IN-影響程度'!$B:$L,10,FALSE)</f>
        <v>#N/A</v>
      </c>
      <c r="E62" s="44" t="str">
        <f>VLOOKUP(VLOOKUP($A62,'IN-損失金額'!$A:$K,11,FALSE),'IN-影響程度'!$B:$L,11,FALSE)</f>
        <v>#N/A</v>
      </c>
      <c r="F62" s="41" t="str">
        <f>AVERAGE('IN-案件機率總表'!60:60)</f>
        <v>#DIV/0!</v>
      </c>
      <c r="G62" s="40" t="str">
        <f>AVERAGE('IN-案件機率總表'!60:60)</f>
        <v>#DIV/0!</v>
      </c>
      <c r="H62" s="9" t="str">
        <f>IF(F62="","",IF(F62&gt;'IN-機率層級說明'!$C$6,'IN-機率層級說明'!$A$6,IF(AND(F62&gt;='IN-機率層級說明'!F63,F62&lt;'IN-機率層級說明'!$C$5),'IN-機率層級說明'!$A$5,IF(AND(F62&gt;='IN-機率層級說明'!F62,F62&lt;'IN-機率層級說明'!$C$4),'IN-機率層級說明'!$A$4,'IN-機率層級說明'!$A$3))))</f>
        <v>#DIV/0!</v>
      </c>
      <c r="I62" s="9" t="s">
        <v>31</v>
      </c>
    </row>
    <row r="63" ht="15.75" customHeight="1">
      <c r="A63" s="6" t="s">
        <v>90</v>
      </c>
      <c r="B63" s="39" t="str">
        <f>VLOOKUP(VLOOKUP($A63,'IN-損失金額'!$A:$K,11,FALSE),'IN-影響程度'!$B:$L,8,FALSE)</f>
        <v>#N/A</v>
      </c>
      <c r="C63" s="39" t="str">
        <f>VLOOKUP(VLOOKUP($A63,'IN-損失金額'!$A:$K,11,FALSE),'IN-影響程度'!$B:$L,9,FALSE)</f>
        <v>#N/A</v>
      </c>
      <c r="D63" s="44" t="str">
        <f>VLOOKUP(VLOOKUP($A63,'IN-損失金額'!$A:$K,11,FALSE),'IN-影響程度'!$B:$L,10,FALSE)</f>
        <v>#N/A</v>
      </c>
      <c r="E63" s="44" t="str">
        <f>VLOOKUP(VLOOKUP($A63,'IN-損失金額'!$A:$K,11,FALSE),'IN-影響程度'!$B:$L,11,FALSE)</f>
        <v>#N/A</v>
      </c>
      <c r="F63" s="41" t="str">
        <f>AVERAGE('IN-案件機率總表'!61:61)</f>
        <v>#DIV/0!</v>
      </c>
      <c r="G63" s="40" t="str">
        <f>AVERAGE('IN-案件機率總表'!61:61)</f>
        <v>#DIV/0!</v>
      </c>
      <c r="H63" s="9" t="str">
        <f>IF(F63="","",IF(F63&gt;'IN-機率層級說明'!$C$6,'IN-機率層級說明'!$A$6,IF(AND(F63&gt;='IN-機率層級說明'!F64,F63&lt;'IN-機率層級說明'!$C$5),'IN-機率層級說明'!$A$5,IF(AND(F63&gt;='IN-機率層級說明'!F63,F63&lt;'IN-機率層級說明'!$C$4),'IN-機率層級說明'!$A$4,'IN-機率層級說明'!$A$3))))</f>
        <v>#DIV/0!</v>
      </c>
      <c r="I63" s="9" t="s">
        <v>33</v>
      </c>
    </row>
    <row r="64" ht="15.75" customHeight="1">
      <c r="A64" s="6" t="s">
        <v>91</v>
      </c>
      <c r="B64" s="39" t="str">
        <f>VLOOKUP(VLOOKUP($A64,'IN-損失金額'!$A:$K,11,FALSE),'IN-影響程度'!$B:$L,8,FALSE)</f>
        <v>#N/A</v>
      </c>
      <c r="C64" s="39" t="str">
        <f>VLOOKUP(VLOOKUP($A64,'IN-損失金額'!$A:$K,11,FALSE),'IN-影響程度'!$B:$L,9,FALSE)</f>
        <v>#N/A</v>
      </c>
      <c r="D64" s="44" t="str">
        <f>VLOOKUP(VLOOKUP($A64,'IN-損失金額'!$A:$K,11,FALSE),'IN-影響程度'!$B:$L,10,FALSE)</f>
        <v>#N/A</v>
      </c>
      <c r="E64" s="44" t="str">
        <f>VLOOKUP(VLOOKUP($A64,'IN-損失金額'!$A:$K,11,FALSE),'IN-影響程度'!$B:$L,11,FALSE)</f>
        <v>#N/A</v>
      </c>
      <c r="F64" s="41" t="str">
        <f>AVERAGE('IN-案件機率總表'!62:62)</f>
        <v>#DIV/0!</v>
      </c>
      <c r="G64" s="40" t="str">
        <f>AVERAGE('IN-案件機率總表'!62:62)</f>
        <v>#DIV/0!</v>
      </c>
      <c r="H64" s="9" t="str">
        <f>IF(F64="","",IF(F64&gt;'IN-機率層級說明'!$C$6,'IN-機率層級說明'!$A$6,IF(AND(F64&gt;='IN-機率層級說明'!F65,F64&lt;'IN-機率層級說明'!$C$5),'IN-機率層級說明'!$A$5,IF(AND(F64&gt;='IN-機率層級說明'!F64,F64&lt;'IN-機率層級說明'!$C$4),'IN-機率層級說明'!$A$4,'IN-機率層級說明'!$A$3))))</f>
        <v>#DIV/0!</v>
      </c>
      <c r="I64" s="9" t="s">
        <v>33</v>
      </c>
    </row>
    <row r="65" ht="15.75" customHeight="1">
      <c r="A65" s="6" t="s">
        <v>92</v>
      </c>
      <c r="B65" s="39" t="str">
        <f>VLOOKUP(VLOOKUP($A65,'IN-損失金額'!$A:$K,11,FALSE),'IN-影響程度'!$B:$L,8,FALSE)</f>
        <v>#N/A</v>
      </c>
      <c r="C65" s="39" t="str">
        <f>VLOOKUP(VLOOKUP($A65,'IN-損失金額'!$A:$K,11,FALSE),'IN-影響程度'!$B:$L,9,FALSE)</f>
        <v>#N/A</v>
      </c>
      <c r="D65" s="44" t="str">
        <f>VLOOKUP(VLOOKUP($A65,'IN-損失金額'!$A:$K,11,FALSE),'IN-影響程度'!$B:$L,10,FALSE)</f>
        <v>#N/A</v>
      </c>
      <c r="E65" s="44" t="str">
        <f>VLOOKUP(VLOOKUP($A65,'IN-損失金額'!$A:$K,11,FALSE),'IN-影響程度'!$B:$L,11,FALSE)</f>
        <v>#N/A</v>
      </c>
      <c r="F65" s="41" t="str">
        <f>AVERAGE('IN-案件機率總表'!63:63)</f>
        <v>#DIV/0!</v>
      </c>
      <c r="G65" s="40" t="str">
        <f>AVERAGE('IN-案件機率總表'!63:63)</f>
        <v>#DIV/0!</v>
      </c>
      <c r="H65" s="9" t="str">
        <f>IF(F65="","",IF(F65&gt;'IN-機率層級說明'!$C$6,'IN-機率層級說明'!$A$6,IF(AND(F65&gt;='IN-機率層級說明'!F66,F65&lt;'IN-機率層級說明'!$C$5),'IN-機率層級說明'!$A$5,IF(AND(F65&gt;='IN-機率層級說明'!F65,F65&lt;'IN-機率層級說明'!$C$4),'IN-機率層級說明'!$A$4,'IN-機率層級說明'!$A$3))))</f>
        <v>#DIV/0!</v>
      </c>
      <c r="I65" s="9" t="s">
        <v>33</v>
      </c>
    </row>
    <row r="66" ht="15.75" customHeight="1">
      <c r="A66" s="6" t="s">
        <v>93</v>
      </c>
      <c r="B66" s="39" t="str">
        <f>VLOOKUP(VLOOKUP($A66,'IN-損失金額'!$A:$K,11,FALSE),'IN-影響程度'!$B:$L,8,FALSE)</f>
        <v>#N/A</v>
      </c>
      <c r="C66" s="39" t="str">
        <f>VLOOKUP(VLOOKUP($A66,'IN-損失金額'!$A:$K,11,FALSE),'IN-影響程度'!$B:$L,9,FALSE)</f>
        <v>#N/A</v>
      </c>
      <c r="D66" s="44" t="str">
        <f>VLOOKUP(VLOOKUP($A66,'IN-損失金額'!$A:$K,11,FALSE),'IN-影響程度'!$B:$L,10,FALSE)</f>
        <v>#N/A</v>
      </c>
      <c r="E66" s="44" t="str">
        <f>VLOOKUP(VLOOKUP($A66,'IN-損失金額'!$A:$K,11,FALSE),'IN-影響程度'!$B:$L,11,FALSE)</f>
        <v>#N/A</v>
      </c>
      <c r="F66" s="41" t="str">
        <f>AVERAGE('IN-案件機率總表'!64:64)</f>
        <v>#DIV/0!</v>
      </c>
      <c r="G66" s="40" t="str">
        <f>AVERAGE('IN-案件機率總表'!64:64)</f>
        <v>#DIV/0!</v>
      </c>
      <c r="H66" s="9" t="str">
        <f>IF(F66="","",IF(F66&gt;'IN-機率層級說明'!$C$6,'IN-機率層級說明'!$A$6,IF(AND(F66&gt;='IN-機率層級說明'!F67,F66&lt;'IN-機率層級說明'!$C$5),'IN-機率層級說明'!$A$5,IF(AND(F66&gt;='IN-機率層級說明'!F66,F66&lt;'IN-機率層級說明'!$C$4),'IN-機率層級說明'!$A$4,'IN-機率層級說明'!$A$3))))</f>
        <v>#DIV/0!</v>
      </c>
      <c r="I66" s="9" t="s">
        <v>33</v>
      </c>
    </row>
    <row r="67" ht="15.75" customHeight="1">
      <c r="A67" s="6" t="s">
        <v>94</v>
      </c>
      <c r="B67" s="39" t="str">
        <f>VLOOKUP(VLOOKUP($A67,'IN-損失金額'!$A:$K,11,FALSE),'IN-影響程度'!$B:$L,8,FALSE)</f>
        <v>#N/A</v>
      </c>
      <c r="C67" s="39" t="str">
        <f>VLOOKUP(VLOOKUP($A67,'IN-損失金額'!$A:$K,11,FALSE),'IN-影響程度'!$B:$L,9,FALSE)</f>
        <v>#N/A</v>
      </c>
      <c r="D67" s="44" t="str">
        <f>VLOOKUP(VLOOKUP($A67,'IN-損失金額'!$A:$K,11,FALSE),'IN-影響程度'!$B:$L,10,FALSE)</f>
        <v>#N/A</v>
      </c>
      <c r="E67" s="44" t="str">
        <f>VLOOKUP(VLOOKUP($A67,'IN-損失金額'!$A:$K,11,FALSE),'IN-影響程度'!$B:$L,11,FALSE)</f>
        <v>#N/A</v>
      </c>
      <c r="F67" s="41" t="str">
        <f>AVERAGE('IN-案件機率總表'!65:65)</f>
        <v>#DIV/0!</v>
      </c>
      <c r="G67" s="40" t="str">
        <f>AVERAGE('IN-案件機率總表'!65:65)</f>
        <v>#DIV/0!</v>
      </c>
      <c r="H67" s="9" t="str">
        <f>IF(F67="","",IF(F67&gt;'IN-機率層級說明'!$C$6,'IN-機率層級說明'!$A$6,IF(AND(F67&gt;='IN-機率層級說明'!F68,F67&lt;'IN-機率層級說明'!$C$5),'IN-機率層級說明'!$A$5,IF(AND(F67&gt;='IN-機率層級說明'!F67,F67&lt;'IN-機率層級說明'!$C$4),'IN-機率層級說明'!$A$4,'IN-機率層級說明'!$A$3))))</f>
        <v>#DIV/0!</v>
      </c>
      <c r="I67" s="9" t="s">
        <v>33</v>
      </c>
    </row>
    <row r="68" ht="15.75" customHeight="1">
      <c r="A68" s="6" t="s">
        <v>95</v>
      </c>
      <c r="B68" s="39" t="str">
        <f>VLOOKUP(VLOOKUP($A68,'IN-損失金額'!$A:$K,11,FALSE),'IN-影響程度'!$B:$L,8,FALSE)</f>
        <v>#N/A</v>
      </c>
      <c r="C68" s="39" t="str">
        <f>VLOOKUP(VLOOKUP($A68,'IN-損失金額'!$A:$K,11,FALSE),'IN-影響程度'!$B:$L,9,FALSE)</f>
        <v>#N/A</v>
      </c>
      <c r="D68" s="44" t="str">
        <f>VLOOKUP(VLOOKUP($A68,'IN-損失金額'!$A:$K,11,FALSE),'IN-影響程度'!$B:$L,10,FALSE)</f>
        <v>#N/A</v>
      </c>
      <c r="E68" s="44" t="str">
        <f>VLOOKUP(VLOOKUP($A68,'IN-損失金額'!$A:$K,11,FALSE),'IN-影響程度'!$B:$L,11,FALSE)</f>
        <v>#N/A</v>
      </c>
      <c r="F68" s="41" t="str">
        <f>AVERAGE('IN-案件機率總表'!66:66)</f>
        <v>#DIV/0!</v>
      </c>
      <c r="G68" s="40" t="str">
        <f>AVERAGE('IN-案件機率總表'!66:66)</f>
        <v>#DIV/0!</v>
      </c>
      <c r="H68" s="9" t="str">
        <f>IF(F68="","",IF(F68&gt;'IN-機率層級說明'!$C$6,'IN-機率層級說明'!$A$6,IF(AND(F68&gt;='IN-機率層級說明'!F69,F68&lt;'IN-機率層級說明'!$C$5),'IN-機率層級說明'!$A$5,IF(AND(F68&gt;='IN-機率層級說明'!F68,F68&lt;'IN-機率層級說明'!$C$4),'IN-機率層級說明'!$A$4,'IN-機率層級說明'!$A$3))))</f>
        <v>#DIV/0!</v>
      </c>
      <c r="I68" s="9" t="s">
        <v>33</v>
      </c>
    </row>
    <row r="69" ht="15.75" customHeight="1">
      <c r="A69" s="6" t="s">
        <v>96</v>
      </c>
      <c r="B69" s="39" t="str">
        <f>VLOOKUP(VLOOKUP($A69,'IN-損失金額'!$A:$K,11,FALSE),'IN-影響程度'!$B:$L,8,FALSE)</f>
        <v>#N/A</v>
      </c>
      <c r="C69" s="39" t="str">
        <f>VLOOKUP(VLOOKUP($A69,'IN-損失金額'!$A:$K,11,FALSE),'IN-影響程度'!$B:$L,9,FALSE)</f>
        <v>#N/A</v>
      </c>
      <c r="D69" s="44" t="str">
        <f>VLOOKUP(VLOOKUP($A69,'IN-損失金額'!$A:$K,11,FALSE),'IN-影響程度'!$B:$L,10,FALSE)</f>
        <v>#N/A</v>
      </c>
      <c r="E69" s="44" t="str">
        <f>VLOOKUP(VLOOKUP($A69,'IN-損失金額'!$A:$K,11,FALSE),'IN-影響程度'!$B:$L,11,FALSE)</f>
        <v>#N/A</v>
      </c>
      <c r="F69" s="41" t="str">
        <f>AVERAGE('IN-案件機率總表'!67:67)</f>
        <v>#DIV/0!</v>
      </c>
      <c r="G69" s="40" t="str">
        <f>AVERAGE('IN-案件機率總表'!67:67)</f>
        <v>#DIV/0!</v>
      </c>
      <c r="H69" s="9" t="str">
        <f>IF(F69="","",IF(F69&gt;'IN-機率層級說明'!$C$6,'IN-機率層級說明'!$A$6,IF(AND(F69&gt;='IN-機率層級說明'!F70,F69&lt;'IN-機率層級說明'!$C$5),'IN-機率層級說明'!$A$5,IF(AND(F69&gt;='IN-機率層級說明'!F69,F69&lt;'IN-機率層級說明'!$C$4),'IN-機率層級說明'!$A$4,'IN-機率層級說明'!$A$3))))</f>
        <v>#DIV/0!</v>
      </c>
      <c r="I69" s="9" t="s">
        <v>33</v>
      </c>
    </row>
    <row r="70" ht="15.75" customHeight="1">
      <c r="A70" s="6" t="s">
        <v>97</v>
      </c>
      <c r="B70" s="39" t="str">
        <f>VLOOKUP(VLOOKUP($A70,'IN-損失金額'!$A:$K,11,FALSE),'IN-影響程度'!$B:$L,8,FALSE)</f>
        <v>#N/A</v>
      </c>
      <c r="C70" s="39" t="str">
        <f>VLOOKUP(VLOOKUP($A70,'IN-損失金額'!$A:$K,11,FALSE),'IN-影響程度'!$B:$L,9,FALSE)</f>
        <v>#N/A</v>
      </c>
      <c r="D70" s="44" t="str">
        <f>VLOOKUP(VLOOKUP($A70,'IN-損失金額'!$A:$K,11,FALSE),'IN-影響程度'!$B:$L,10,FALSE)</f>
        <v>#N/A</v>
      </c>
      <c r="E70" s="44" t="str">
        <f>VLOOKUP(VLOOKUP($A70,'IN-損失金額'!$A:$K,11,FALSE),'IN-影響程度'!$B:$L,11,FALSE)</f>
        <v>#N/A</v>
      </c>
      <c r="F70" s="41" t="str">
        <f>AVERAGE('IN-案件機率總表'!68:68)</f>
        <v>#DIV/0!</v>
      </c>
      <c r="G70" s="40" t="str">
        <f>AVERAGE('IN-案件機率總表'!68:68)</f>
        <v>#DIV/0!</v>
      </c>
      <c r="H70" s="9" t="str">
        <f>IF(F70="","",IF(F70&gt;'IN-機率層級說明'!$C$6,'IN-機率層級說明'!$A$6,IF(AND(F70&gt;='IN-機率層級說明'!F71,F70&lt;'IN-機率層級說明'!$C$5),'IN-機率層級說明'!$A$5,IF(AND(F70&gt;='IN-機率層級說明'!F70,F70&lt;'IN-機率層級說明'!$C$4),'IN-機率層級說明'!$A$4,'IN-機率層級說明'!$A$3))))</f>
        <v>#DIV/0!</v>
      </c>
      <c r="I70" s="9" t="s">
        <v>33</v>
      </c>
    </row>
    <row r="71" ht="15.75" customHeight="1">
      <c r="A71" s="6" t="s">
        <v>98</v>
      </c>
      <c r="B71" s="39" t="str">
        <f>VLOOKUP(VLOOKUP($A71,'IN-損失金額'!$A:$K,11,FALSE),'IN-影響程度'!$B:$L,8,FALSE)</f>
        <v>#N/A</v>
      </c>
      <c r="C71" s="39" t="str">
        <f>VLOOKUP(VLOOKUP($A71,'IN-損失金額'!$A:$K,11,FALSE),'IN-影響程度'!$B:$L,9,FALSE)</f>
        <v>#N/A</v>
      </c>
      <c r="D71" s="44" t="str">
        <f>VLOOKUP(VLOOKUP($A71,'IN-損失金額'!$A:$K,11,FALSE),'IN-影響程度'!$B:$L,10,FALSE)</f>
        <v>#N/A</v>
      </c>
      <c r="E71" s="44" t="str">
        <f>VLOOKUP(VLOOKUP($A71,'IN-損失金額'!$A:$K,11,FALSE),'IN-影響程度'!$B:$L,11,FALSE)</f>
        <v>#N/A</v>
      </c>
      <c r="F71" s="41" t="str">
        <f>AVERAGE('IN-案件機率總表'!69:69)</f>
        <v>#DIV/0!</v>
      </c>
      <c r="G71" s="40" t="str">
        <f>AVERAGE('IN-案件機率總表'!69:69)</f>
        <v>#DIV/0!</v>
      </c>
      <c r="H71" s="9" t="str">
        <f>IF(F71="","",IF(F71&gt;'IN-機率層級說明'!$C$6,'IN-機率層級說明'!$A$6,IF(AND(F71&gt;='IN-機率層級說明'!F72,F71&lt;'IN-機率層級說明'!$C$5),'IN-機率層級說明'!$A$5,IF(AND(F71&gt;='IN-機率層級說明'!F71,F71&lt;'IN-機率層級說明'!$C$4),'IN-機率層級說明'!$A$4,'IN-機率層級說明'!$A$3))))</f>
        <v>#DIV/0!</v>
      </c>
      <c r="I71" s="9" t="s">
        <v>33</v>
      </c>
    </row>
    <row r="72" ht="15.75" customHeight="1">
      <c r="A72" s="6" t="s">
        <v>99</v>
      </c>
      <c r="B72" s="39" t="str">
        <f>VLOOKUP(VLOOKUP($A72,'IN-損失金額'!$A:$K,11,FALSE),'IN-影響程度'!$B:$L,8,FALSE)</f>
        <v>#N/A</v>
      </c>
      <c r="C72" s="39" t="str">
        <f>VLOOKUP(VLOOKUP($A72,'IN-損失金額'!$A:$K,11,FALSE),'IN-影響程度'!$B:$L,9,FALSE)</f>
        <v>#N/A</v>
      </c>
      <c r="D72" s="44" t="str">
        <f>VLOOKUP(VLOOKUP($A72,'IN-損失金額'!$A:$K,11,FALSE),'IN-影響程度'!$B:$L,10,FALSE)</f>
        <v>#N/A</v>
      </c>
      <c r="E72" s="44" t="str">
        <f>VLOOKUP(VLOOKUP($A72,'IN-損失金額'!$A:$K,11,FALSE),'IN-影響程度'!$B:$L,11,FALSE)</f>
        <v>#N/A</v>
      </c>
      <c r="F72" s="41" t="str">
        <f>AVERAGE('IN-案件機率總表'!70:70)</f>
        <v>#DIV/0!</v>
      </c>
      <c r="G72" s="40" t="str">
        <f>AVERAGE('IN-案件機率總表'!70:70)</f>
        <v>#DIV/0!</v>
      </c>
      <c r="H72" s="9" t="str">
        <f>IF(F72="","",IF(F72&gt;'IN-機率層級說明'!$C$6,'IN-機率層級說明'!$A$6,IF(AND(F72&gt;='IN-機率層級說明'!F73,F72&lt;'IN-機率層級說明'!$C$5),'IN-機率層級說明'!$A$5,IF(AND(F72&gt;='IN-機率層級說明'!F72,F72&lt;'IN-機率層級說明'!$C$4),'IN-機率層級說明'!$A$4,'IN-機率層級說明'!$A$3))))</f>
        <v>#DIV/0!</v>
      </c>
      <c r="I72" s="9" t="s">
        <v>33</v>
      </c>
    </row>
    <row r="73" ht="15.75" customHeight="1">
      <c r="A73" s="6" t="s">
        <v>100</v>
      </c>
      <c r="B73" s="39" t="str">
        <f>VLOOKUP(VLOOKUP($A73,'IN-損失金額'!$A:$K,11,FALSE),'IN-影響程度'!$B:$L,8,FALSE)</f>
        <v>#N/A</v>
      </c>
      <c r="C73" s="39" t="str">
        <f>VLOOKUP(VLOOKUP($A73,'IN-損失金額'!$A:$K,11,FALSE),'IN-影響程度'!$B:$L,9,FALSE)</f>
        <v>#N/A</v>
      </c>
      <c r="D73" s="44" t="str">
        <f>VLOOKUP(VLOOKUP($A73,'IN-損失金額'!$A:$K,11,FALSE),'IN-影響程度'!$B:$L,10,FALSE)</f>
        <v>#N/A</v>
      </c>
      <c r="E73" s="44" t="str">
        <f>VLOOKUP(VLOOKUP($A73,'IN-損失金額'!$A:$K,11,FALSE),'IN-影響程度'!$B:$L,11,FALSE)</f>
        <v>#N/A</v>
      </c>
      <c r="F73" s="41" t="str">
        <f>AVERAGE('IN-案件機率總表'!71:71)</f>
        <v>#DIV/0!</v>
      </c>
      <c r="G73" s="40" t="str">
        <f>AVERAGE('IN-案件機率總表'!71:71)</f>
        <v>#DIV/0!</v>
      </c>
      <c r="H73" s="9" t="str">
        <f>IF(F73="","",IF(F73&gt;'IN-機率層級說明'!$C$6,'IN-機率層級說明'!$A$6,IF(AND(F73&gt;='IN-機率層級說明'!F74,F73&lt;'IN-機率層級說明'!$C$5),'IN-機率層級說明'!$A$5,IF(AND(F73&gt;='IN-機率層級說明'!F73,F73&lt;'IN-機率層級說明'!$C$4),'IN-機率層級說明'!$A$4,'IN-機率層級說明'!$A$3))))</f>
        <v>#DIV/0!</v>
      </c>
      <c r="I73" s="9" t="s">
        <v>29</v>
      </c>
    </row>
    <row r="74" ht="15.75" customHeight="1">
      <c r="A74" s="6" t="s">
        <v>101</v>
      </c>
      <c r="B74" s="39" t="str">
        <f>VLOOKUP(VLOOKUP($A74,'IN-損失金額'!$A:$K,11,FALSE),'IN-影響程度'!$B:$L,8,FALSE)</f>
        <v>#N/A</v>
      </c>
      <c r="C74" s="39" t="str">
        <f>VLOOKUP(VLOOKUP($A74,'IN-損失金額'!$A:$K,11,FALSE),'IN-影響程度'!$B:$L,9,FALSE)</f>
        <v>#N/A</v>
      </c>
      <c r="D74" s="44" t="str">
        <f>VLOOKUP(VLOOKUP($A74,'IN-損失金額'!$A:$K,11,FALSE),'IN-影響程度'!$B:$L,10,FALSE)</f>
        <v>#N/A</v>
      </c>
      <c r="E74" s="44" t="str">
        <f>VLOOKUP(VLOOKUP($A74,'IN-損失金額'!$A:$K,11,FALSE),'IN-影響程度'!$B:$L,11,FALSE)</f>
        <v>#N/A</v>
      </c>
      <c r="F74" s="41" t="str">
        <f>AVERAGE('IN-案件機率總表'!72:72)</f>
        <v>#DIV/0!</v>
      </c>
      <c r="G74" s="40" t="str">
        <f>AVERAGE('IN-案件機率總表'!72:72)</f>
        <v>#DIV/0!</v>
      </c>
      <c r="H74" s="9" t="str">
        <f>IF(F74="","",IF(F74&gt;'IN-機率層級說明'!$C$6,'IN-機率層級說明'!$A$6,IF(AND(F74&gt;='IN-機率層級說明'!F75,F74&lt;'IN-機率層級說明'!$C$5),'IN-機率層級說明'!$A$5,IF(AND(F74&gt;='IN-機率層級說明'!F74,F74&lt;'IN-機率層級說明'!$C$4),'IN-機率層級說明'!$A$4,'IN-機率層級說明'!$A$3))))</f>
        <v>#DIV/0!</v>
      </c>
      <c r="I74" s="9" t="s">
        <v>29</v>
      </c>
    </row>
    <row r="75" ht="15.75" customHeight="1">
      <c r="A75" s="6" t="s">
        <v>102</v>
      </c>
      <c r="B75" s="39" t="str">
        <f>VLOOKUP(VLOOKUP($A75,'IN-損失金額'!$A:$K,11,FALSE),'IN-影響程度'!$B:$L,8,FALSE)</f>
        <v>#N/A</v>
      </c>
      <c r="C75" s="39" t="str">
        <f>VLOOKUP(VLOOKUP($A75,'IN-損失金額'!$A:$K,11,FALSE),'IN-影響程度'!$B:$L,9,FALSE)</f>
        <v>#N/A</v>
      </c>
      <c r="D75" s="44" t="str">
        <f>VLOOKUP(VLOOKUP($A75,'IN-損失金額'!$A:$K,11,FALSE),'IN-影響程度'!$B:$L,10,FALSE)</f>
        <v>#N/A</v>
      </c>
      <c r="E75" s="44" t="str">
        <f>VLOOKUP(VLOOKUP($A75,'IN-損失金額'!$A:$K,11,FALSE),'IN-影響程度'!$B:$L,11,FALSE)</f>
        <v>#N/A</v>
      </c>
      <c r="F75" s="41" t="str">
        <f>AVERAGE('IN-案件機率總表'!73:73)</f>
        <v>#DIV/0!</v>
      </c>
      <c r="G75" s="40" t="str">
        <f>AVERAGE('IN-案件機率總表'!73:73)</f>
        <v>#DIV/0!</v>
      </c>
      <c r="H75" s="9" t="str">
        <f>IF(F75="","",IF(F75&gt;'IN-機率層級說明'!$C$6,'IN-機率層級說明'!$A$6,IF(AND(F75&gt;='IN-機率層級說明'!F76,F75&lt;'IN-機率層級說明'!$C$5),'IN-機率層級說明'!$A$5,IF(AND(F75&gt;='IN-機率層級說明'!F75,F75&lt;'IN-機率層級說明'!$C$4),'IN-機率層級說明'!$A$4,'IN-機率層級說明'!$A$3))))</f>
        <v>#DIV/0!</v>
      </c>
      <c r="I75" s="9" t="s">
        <v>33</v>
      </c>
    </row>
    <row r="76" ht="15.75" customHeight="1">
      <c r="A76" s="6" t="s">
        <v>103</v>
      </c>
      <c r="B76" s="39" t="str">
        <f>VLOOKUP(VLOOKUP($A76,'IN-損失金額'!$A:$K,11,FALSE),'IN-影響程度'!$B:$L,8,FALSE)</f>
        <v>#N/A</v>
      </c>
      <c r="C76" s="39" t="str">
        <f>VLOOKUP(VLOOKUP($A76,'IN-損失金額'!$A:$K,11,FALSE),'IN-影響程度'!$B:$L,9,FALSE)</f>
        <v>#N/A</v>
      </c>
      <c r="D76" s="44" t="str">
        <f>VLOOKUP(VLOOKUP($A76,'IN-損失金額'!$A:$K,11,FALSE),'IN-影響程度'!$B:$L,10,FALSE)</f>
        <v>#N/A</v>
      </c>
      <c r="E76" s="44" t="str">
        <f>VLOOKUP(VLOOKUP($A76,'IN-損失金額'!$A:$K,11,FALSE),'IN-影響程度'!$B:$L,11,FALSE)</f>
        <v>#N/A</v>
      </c>
      <c r="F76" s="41" t="str">
        <f>AVERAGE('IN-案件機率總表'!74:74)</f>
        <v>#DIV/0!</v>
      </c>
      <c r="G76" s="40" t="str">
        <f>AVERAGE('IN-案件機率總表'!74:74)</f>
        <v>#DIV/0!</v>
      </c>
      <c r="H76" s="9" t="str">
        <f>IF(F76="","",IF(F76&gt;'IN-機率層級說明'!$C$6,'IN-機率層級說明'!$A$6,IF(AND(F76&gt;='IN-機率層級說明'!F77,F76&lt;'IN-機率層級說明'!$C$5),'IN-機率層級說明'!$A$5,IF(AND(F76&gt;='IN-機率層級說明'!F76,F76&lt;'IN-機率層級說明'!$C$4),'IN-機率層級說明'!$A$4,'IN-機率層級說明'!$A$3))))</f>
        <v>#DIV/0!</v>
      </c>
      <c r="I76" s="9" t="s">
        <v>33</v>
      </c>
    </row>
    <row r="77" ht="15.75" customHeight="1">
      <c r="A77" s="6" t="s">
        <v>104</v>
      </c>
      <c r="B77" s="39" t="str">
        <f>VLOOKUP(VLOOKUP($A77,'IN-損失金額'!$A:$K,11,FALSE),'IN-影響程度'!$B:$L,8,FALSE)</f>
        <v>#N/A</v>
      </c>
      <c r="C77" s="39" t="str">
        <f>VLOOKUP(VLOOKUP($A77,'IN-損失金額'!$A:$K,11,FALSE),'IN-影響程度'!$B:$L,9,FALSE)</f>
        <v>#N/A</v>
      </c>
      <c r="D77" s="44" t="str">
        <f>VLOOKUP(VLOOKUP($A77,'IN-損失金額'!$A:$K,11,FALSE),'IN-影響程度'!$B:$L,10,FALSE)</f>
        <v>#N/A</v>
      </c>
      <c r="E77" s="44" t="str">
        <f>VLOOKUP(VLOOKUP($A77,'IN-損失金額'!$A:$K,11,FALSE),'IN-影響程度'!$B:$L,11,FALSE)</f>
        <v>#N/A</v>
      </c>
      <c r="F77" s="41" t="str">
        <f>AVERAGE('IN-案件機率總表'!75:75)</f>
        <v>#DIV/0!</v>
      </c>
      <c r="G77" s="40" t="str">
        <f>AVERAGE('IN-案件機率總表'!75:75)</f>
        <v>#DIV/0!</v>
      </c>
      <c r="H77" s="9" t="str">
        <f>IF(F77="","",IF(F77&gt;'IN-機率層級說明'!$C$6,'IN-機率層級說明'!$A$6,IF(AND(F77&gt;='IN-機率層級說明'!F78,F77&lt;'IN-機率層級說明'!$C$5),'IN-機率層級說明'!$A$5,IF(AND(F77&gt;='IN-機率層級說明'!F77,F77&lt;'IN-機率層級說明'!$C$4),'IN-機率層級說明'!$A$4,'IN-機率層級說明'!$A$3))))</f>
        <v>#DIV/0!</v>
      </c>
      <c r="I77" s="9" t="s">
        <v>33</v>
      </c>
    </row>
    <row r="78" ht="15.75" customHeight="1">
      <c r="A78" s="6" t="s">
        <v>105</v>
      </c>
      <c r="B78" s="39" t="str">
        <f>VLOOKUP(VLOOKUP($A78,'IN-損失金額'!$A:$K,11,FALSE),'IN-影響程度'!$B:$L,8,FALSE)</f>
        <v>#N/A</v>
      </c>
      <c r="C78" s="39" t="str">
        <f>VLOOKUP(VLOOKUP($A78,'IN-損失金額'!$A:$K,11,FALSE),'IN-影響程度'!$B:$L,9,FALSE)</f>
        <v>#N/A</v>
      </c>
      <c r="D78" s="44" t="str">
        <f>VLOOKUP(VLOOKUP($A78,'IN-損失金額'!$A:$K,11,FALSE),'IN-影響程度'!$B:$L,10,FALSE)</f>
        <v>#N/A</v>
      </c>
      <c r="E78" s="44" t="str">
        <f>VLOOKUP(VLOOKUP($A78,'IN-損失金額'!$A:$K,11,FALSE),'IN-影響程度'!$B:$L,11,FALSE)</f>
        <v>#N/A</v>
      </c>
      <c r="F78" s="41" t="str">
        <f>AVERAGE('IN-案件機率總表'!76:76)</f>
        <v>#DIV/0!</v>
      </c>
      <c r="G78" s="40" t="str">
        <f>AVERAGE('IN-案件機率總表'!76:76)</f>
        <v>#DIV/0!</v>
      </c>
      <c r="H78" s="9" t="str">
        <f>IF(F78="","",IF(F78&gt;'IN-機率層級說明'!$C$6,'IN-機率層級說明'!$A$6,IF(AND(F78&gt;='IN-機率層級說明'!F79,F78&lt;'IN-機率層級說明'!$C$5),'IN-機率層級說明'!$A$5,IF(AND(F78&gt;='IN-機率層級說明'!F78,F78&lt;'IN-機率層級說明'!$C$4),'IN-機率層級說明'!$A$4,'IN-機率層級說明'!$A$3))))</f>
        <v>#DIV/0!</v>
      </c>
      <c r="I78" s="9" t="s">
        <v>33</v>
      </c>
    </row>
    <row r="79" ht="15.75" customHeight="1">
      <c r="A79" s="6" t="s">
        <v>106</v>
      </c>
      <c r="B79" s="39" t="str">
        <f>VLOOKUP(VLOOKUP($A79,'IN-損失金額'!$A:$K,11,FALSE),'IN-影響程度'!$B:$L,8,FALSE)</f>
        <v>#N/A</v>
      </c>
      <c r="C79" s="39" t="str">
        <f>VLOOKUP(VLOOKUP($A79,'IN-損失金額'!$A:$K,11,FALSE),'IN-影響程度'!$B:$L,9,FALSE)</f>
        <v>#N/A</v>
      </c>
      <c r="D79" s="44" t="str">
        <f>VLOOKUP(VLOOKUP($A79,'IN-損失金額'!$A:$K,11,FALSE),'IN-影響程度'!$B:$L,10,FALSE)</f>
        <v>#N/A</v>
      </c>
      <c r="E79" s="44" t="str">
        <f>VLOOKUP(VLOOKUP($A79,'IN-損失金額'!$A:$K,11,FALSE),'IN-影響程度'!$B:$L,11,FALSE)</f>
        <v>#N/A</v>
      </c>
      <c r="F79" s="41" t="str">
        <f>AVERAGE('IN-案件機率總表'!77:77)</f>
        <v>#DIV/0!</v>
      </c>
      <c r="G79" s="40" t="str">
        <f>AVERAGE('IN-案件機率總表'!77:77)</f>
        <v>#DIV/0!</v>
      </c>
      <c r="H79" s="9" t="str">
        <f>IF(F79="","",IF(F79&gt;'IN-機率層級說明'!$C$6,'IN-機率層級說明'!$A$6,IF(AND(F79&gt;='IN-機率層級說明'!F80,F79&lt;'IN-機率層級說明'!$C$5),'IN-機率層級說明'!$A$5,IF(AND(F79&gt;='IN-機率層級說明'!F79,F79&lt;'IN-機率層級說明'!$C$4),'IN-機率層級說明'!$A$4,'IN-機率層級說明'!$A$3))))</f>
        <v>#DIV/0!</v>
      </c>
      <c r="I79" s="9" t="s">
        <v>33</v>
      </c>
    </row>
    <row r="80" ht="15.75" customHeight="1">
      <c r="A80" s="6" t="s">
        <v>107</v>
      </c>
      <c r="B80" s="39" t="str">
        <f>VLOOKUP(VLOOKUP($A80,'IN-損失金額'!$A:$K,11,FALSE),'IN-影響程度'!$B:$L,8,FALSE)</f>
        <v>#N/A</v>
      </c>
      <c r="C80" s="39" t="str">
        <f>VLOOKUP(VLOOKUP($A80,'IN-損失金額'!$A:$K,11,FALSE),'IN-影響程度'!$B:$L,9,FALSE)</f>
        <v>#N/A</v>
      </c>
      <c r="D80" s="44" t="str">
        <f>VLOOKUP(VLOOKUP($A80,'IN-損失金額'!$A:$K,11,FALSE),'IN-影響程度'!$B:$L,10,FALSE)</f>
        <v>#N/A</v>
      </c>
      <c r="E80" s="44" t="str">
        <f>VLOOKUP(VLOOKUP($A80,'IN-損失金額'!$A:$K,11,FALSE),'IN-影響程度'!$B:$L,11,FALSE)</f>
        <v>#N/A</v>
      </c>
      <c r="F80" s="41" t="str">
        <f>AVERAGE('IN-案件機率總表'!78:78)</f>
        <v>#DIV/0!</v>
      </c>
      <c r="G80" s="40" t="str">
        <f>AVERAGE('IN-案件機率總表'!78:78)</f>
        <v>#DIV/0!</v>
      </c>
      <c r="H80" s="9" t="str">
        <f>IF(F80="","",IF(F80&gt;'IN-機率層級說明'!$C$6,'IN-機率層級說明'!$A$6,IF(AND(F80&gt;='IN-機率層級說明'!F81,F80&lt;'IN-機率層級說明'!$C$5),'IN-機率層級說明'!$A$5,IF(AND(F80&gt;='IN-機率層級說明'!F80,F80&lt;'IN-機率層級說明'!$C$4),'IN-機率層級說明'!$A$4,'IN-機率層級說明'!$A$3))))</f>
        <v>#DIV/0!</v>
      </c>
      <c r="I80" s="9" t="s">
        <v>33</v>
      </c>
    </row>
    <row r="81" ht="15.75" customHeight="1">
      <c r="A81" s="6" t="s">
        <v>108</v>
      </c>
      <c r="B81" s="39" t="str">
        <f>VLOOKUP(VLOOKUP($A81,'IN-損失金額'!$A:$K,11,FALSE),'IN-影響程度'!$B:$L,8,FALSE)</f>
        <v>#N/A</v>
      </c>
      <c r="C81" s="39" t="str">
        <f>VLOOKUP(VLOOKUP($A81,'IN-損失金額'!$A:$K,11,FALSE),'IN-影響程度'!$B:$L,9,FALSE)</f>
        <v>#N/A</v>
      </c>
      <c r="D81" s="44" t="str">
        <f>VLOOKUP(VLOOKUP($A81,'IN-損失金額'!$A:$K,11,FALSE),'IN-影響程度'!$B:$L,10,FALSE)</f>
        <v>#N/A</v>
      </c>
      <c r="E81" s="44" t="str">
        <f>VLOOKUP(VLOOKUP($A81,'IN-損失金額'!$A:$K,11,FALSE),'IN-影響程度'!$B:$L,11,FALSE)</f>
        <v>#N/A</v>
      </c>
      <c r="F81" s="41" t="str">
        <f>AVERAGE('IN-案件機率總表'!79:79)</f>
        <v>#DIV/0!</v>
      </c>
      <c r="G81" s="40" t="str">
        <f>AVERAGE('IN-案件機率總表'!79:79)</f>
        <v>#DIV/0!</v>
      </c>
      <c r="H81" s="9" t="str">
        <f>IF(F81="","",IF(F81&gt;'IN-機率層級說明'!$C$6,'IN-機率層級說明'!$A$6,IF(AND(F81&gt;='IN-機率層級說明'!F82,F81&lt;'IN-機率層級說明'!$C$5),'IN-機率層級說明'!$A$5,IF(AND(F81&gt;='IN-機率層級說明'!F81,F81&lt;'IN-機率層級說明'!$C$4),'IN-機率層級說明'!$A$4,'IN-機率層級說明'!$A$3))))</f>
        <v>#DIV/0!</v>
      </c>
      <c r="I81" s="9" t="s">
        <v>33</v>
      </c>
    </row>
    <row r="82" ht="15.75" customHeight="1">
      <c r="A82" s="6" t="s">
        <v>109</v>
      </c>
      <c r="B82" s="39" t="str">
        <f>VLOOKUP(VLOOKUP($A82,'IN-損失金額'!$A:$K,11,FALSE),'IN-影響程度'!$B:$L,8,FALSE)</f>
        <v>#N/A</v>
      </c>
      <c r="C82" s="39" t="str">
        <f>VLOOKUP(VLOOKUP($A82,'IN-損失金額'!$A:$K,11,FALSE),'IN-影響程度'!$B:$L,9,FALSE)</f>
        <v>#N/A</v>
      </c>
      <c r="D82" s="44" t="str">
        <f>VLOOKUP(VLOOKUP($A82,'IN-損失金額'!$A:$K,11,FALSE),'IN-影響程度'!$B:$L,10,FALSE)</f>
        <v>#N/A</v>
      </c>
      <c r="E82" s="44" t="str">
        <f>VLOOKUP(VLOOKUP($A82,'IN-損失金額'!$A:$K,11,FALSE),'IN-影響程度'!$B:$L,11,FALSE)</f>
        <v>#N/A</v>
      </c>
      <c r="F82" s="41" t="str">
        <f>AVERAGE('IN-案件機率總表'!80:80)</f>
        <v>#DIV/0!</v>
      </c>
      <c r="G82" s="40" t="str">
        <f>AVERAGE('IN-案件機率總表'!80:80)</f>
        <v>#DIV/0!</v>
      </c>
      <c r="H82" s="9" t="str">
        <f>IF(F82="","",IF(F82&gt;'IN-機率層級說明'!$C$6,'IN-機率層級說明'!$A$6,IF(AND(F82&gt;='IN-機率層級說明'!F83,F82&lt;'IN-機率層級說明'!$C$5),'IN-機率層級說明'!$A$5,IF(AND(F82&gt;='IN-機率層級說明'!F82,F82&lt;'IN-機率層級說明'!$C$4),'IN-機率層級說明'!$A$4,'IN-機率層級說明'!$A$3))))</f>
        <v>#DIV/0!</v>
      </c>
      <c r="I82" s="9" t="s">
        <v>33</v>
      </c>
    </row>
    <row r="83" ht="15.75" customHeight="1">
      <c r="A83" s="6" t="s">
        <v>110</v>
      </c>
      <c r="B83" s="39" t="str">
        <f>VLOOKUP(VLOOKUP($A83,'IN-損失金額'!$A:$K,11,FALSE),'IN-影響程度'!$B:$L,8,FALSE)</f>
        <v>#N/A</v>
      </c>
      <c r="C83" s="39" t="str">
        <f>VLOOKUP(VLOOKUP($A83,'IN-損失金額'!$A:$K,11,FALSE),'IN-影響程度'!$B:$L,9,FALSE)</f>
        <v>#N/A</v>
      </c>
      <c r="D83" s="44" t="str">
        <f>VLOOKUP(VLOOKUP($A83,'IN-損失金額'!$A:$K,11,FALSE),'IN-影響程度'!$B:$L,10,FALSE)</f>
        <v>#N/A</v>
      </c>
      <c r="E83" s="44" t="str">
        <f>VLOOKUP(VLOOKUP($A83,'IN-損失金額'!$A:$K,11,FALSE),'IN-影響程度'!$B:$L,11,FALSE)</f>
        <v>#N/A</v>
      </c>
      <c r="F83" s="41" t="str">
        <f>AVERAGE('IN-案件機率總表'!81:81)</f>
        <v>#DIV/0!</v>
      </c>
      <c r="G83" s="40" t="str">
        <f>AVERAGE('IN-案件機率總表'!81:81)</f>
        <v>#DIV/0!</v>
      </c>
      <c r="H83" s="9" t="str">
        <f>IF(F83="","",IF(F83&gt;'IN-機率層級說明'!$C$6,'IN-機率層級說明'!$A$6,IF(AND(F83&gt;='IN-機率層級說明'!F84,F83&lt;'IN-機率層級說明'!$C$5),'IN-機率層級說明'!$A$5,IF(AND(F83&gt;='IN-機率層級說明'!F83,F83&lt;'IN-機率層級說明'!$C$4),'IN-機率層級說明'!$A$4,'IN-機率層級說明'!$A$3))))</f>
        <v>#DIV/0!</v>
      </c>
      <c r="I83" s="9" t="s">
        <v>33</v>
      </c>
    </row>
    <row r="84" ht="15.75" customHeight="1">
      <c r="A84" s="6" t="s">
        <v>111</v>
      </c>
      <c r="B84" s="39" t="str">
        <f>VLOOKUP(VLOOKUP($A84,'IN-損失金額'!$A:$K,11,FALSE),'IN-影響程度'!$B:$L,8,FALSE)</f>
        <v>#N/A</v>
      </c>
      <c r="C84" s="39" t="str">
        <f>VLOOKUP(VLOOKUP($A84,'IN-損失金額'!$A:$K,11,FALSE),'IN-影響程度'!$B:$L,9,FALSE)</f>
        <v>#N/A</v>
      </c>
      <c r="D84" s="44" t="str">
        <f>VLOOKUP(VLOOKUP($A84,'IN-損失金額'!$A:$K,11,FALSE),'IN-影響程度'!$B:$L,10,FALSE)</f>
        <v>#N/A</v>
      </c>
      <c r="E84" s="44" t="str">
        <f>VLOOKUP(VLOOKUP($A84,'IN-損失金額'!$A:$K,11,FALSE),'IN-影響程度'!$B:$L,11,FALSE)</f>
        <v>#N/A</v>
      </c>
      <c r="F84" s="41" t="str">
        <f>AVERAGE('IN-案件機率總表'!82:82)</f>
        <v>#DIV/0!</v>
      </c>
      <c r="G84" s="40" t="str">
        <f>AVERAGE('IN-案件機率總表'!82:82)</f>
        <v>#DIV/0!</v>
      </c>
      <c r="H84" s="9" t="str">
        <f>IF(F84="","",IF(F84&gt;'IN-機率層級說明'!$C$6,'IN-機率層級說明'!$A$6,IF(AND(F84&gt;='IN-機率層級說明'!F85,F84&lt;'IN-機率層級說明'!$C$5),'IN-機率層級說明'!$A$5,IF(AND(F84&gt;='IN-機率層級說明'!F84,F84&lt;'IN-機率層級說明'!$C$4),'IN-機率層級說明'!$A$4,'IN-機率層級說明'!$A$3))))</f>
        <v>#DIV/0!</v>
      </c>
      <c r="I84" s="9" t="s">
        <v>33</v>
      </c>
    </row>
    <row r="85" ht="15.75" customHeight="1">
      <c r="A85" s="6" t="s">
        <v>112</v>
      </c>
      <c r="B85" s="39" t="str">
        <f>VLOOKUP(VLOOKUP($A85,'IN-損失金額'!$A:$K,11,FALSE),'IN-影響程度'!$B:$L,8,FALSE)</f>
        <v>#N/A</v>
      </c>
      <c r="C85" s="39" t="str">
        <f>VLOOKUP(VLOOKUP($A85,'IN-損失金額'!$A:$K,11,FALSE),'IN-影響程度'!$B:$L,9,FALSE)</f>
        <v>#N/A</v>
      </c>
      <c r="D85" s="44" t="str">
        <f>VLOOKUP(VLOOKUP($A85,'IN-損失金額'!$A:$K,11,FALSE),'IN-影響程度'!$B:$L,10,FALSE)</f>
        <v>#N/A</v>
      </c>
      <c r="E85" s="44" t="str">
        <f>VLOOKUP(VLOOKUP($A85,'IN-損失金額'!$A:$K,11,FALSE),'IN-影響程度'!$B:$L,11,FALSE)</f>
        <v>#N/A</v>
      </c>
      <c r="F85" s="11" t="str">
        <f>AVERAGE('IN-案件機率總表'!83:83)</f>
        <v>#DIV/0!</v>
      </c>
      <c r="G85" s="40" t="str">
        <f>AVERAGE('IN-案件機率總表'!83:83)</f>
        <v>#DIV/0!</v>
      </c>
      <c r="H85" s="9" t="str">
        <f>IF(F85="","",IF(F85&gt;'IN-機率層級說明'!$C$6,'IN-機率層級說明'!$A$6,IF(AND(F85&gt;='IN-機率層級說明'!F86,F85&lt;'IN-機率層級說明'!$C$5),'IN-機率層級說明'!$A$5,IF(AND(F85&gt;='IN-機率層級說明'!F85,F85&lt;'IN-機率層級說明'!$C$4),'IN-機率層級說明'!$A$4,'IN-機率層級說明'!$A$3))))</f>
        <v>#DIV/0!</v>
      </c>
      <c r="I85" s="9" t="s">
        <v>29</v>
      </c>
    </row>
    <row r="86" ht="15.75" customHeight="1">
      <c r="A86" s="6" t="s">
        <v>113</v>
      </c>
      <c r="B86" s="39" t="str">
        <f>VLOOKUP(VLOOKUP($A86,'IN-損失金額'!$A:$K,11,FALSE),'IN-影響程度'!$B:$L,8,FALSE)</f>
        <v>#N/A</v>
      </c>
      <c r="C86" s="39" t="str">
        <f>VLOOKUP(VLOOKUP($A86,'IN-損失金額'!$A:$K,11,FALSE),'IN-影響程度'!$B:$L,9,FALSE)</f>
        <v>#N/A</v>
      </c>
      <c r="D86" s="44" t="str">
        <f>VLOOKUP(VLOOKUP($A86,'IN-損失金額'!$A:$K,11,FALSE),'IN-影響程度'!$B:$L,10,FALSE)</f>
        <v>#N/A</v>
      </c>
      <c r="E86" s="44" t="str">
        <f>VLOOKUP(VLOOKUP($A86,'IN-損失金額'!$A:$K,11,FALSE),'IN-影響程度'!$B:$L,11,FALSE)</f>
        <v>#N/A</v>
      </c>
      <c r="F86" s="41" t="str">
        <f>AVERAGE('IN-案件機率總表'!84:84)</f>
        <v>#DIV/0!</v>
      </c>
      <c r="G86" s="40" t="str">
        <f>AVERAGE('IN-案件機率總表'!84:84)</f>
        <v>#DIV/0!</v>
      </c>
      <c r="H86" s="9" t="str">
        <f>IF(F86="","",IF(F86&gt;'IN-機率層級說明'!$C$6,'IN-機率層級說明'!$A$6,IF(AND(F86&gt;='IN-機率層級說明'!F87,F86&lt;'IN-機率層級說明'!$C$5),'IN-機率層級說明'!$A$5,IF(AND(F86&gt;='IN-機率層級說明'!F86,F86&lt;'IN-機率層級說明'!$C$4),'IN-機率層級說明'!$A$4,'IN-機率層級說明'!$A$3))))</f>
        <v>#DIV/0!</v>
      </c>
      <c r="I86" s="9" t="s">
        <v>29</v>
      </c>
    </row>
    <row r="87" ht="15.75" customHeight="1">
      <c r="A87" s="6" t="s">
        <v>114</v>
      </c>
      <c r="B87" s="39" t="str">
        <f>VLOOKUP(VLOOKUP($A87,'IN-損失金額'!$A:$K,11,FALSE),'IN-影響程度'!$B:$L,8,FALSE)</f>
        <v>#N/A</v>
      </c>
      <c r="C87" s="39" t="str">
        <f>VLOOKUP(VLOOKUP($A87,'IN-損失金額'!$A:$K,11,FALSE),'IN-影響程度'!$B:$L,9,FALSE)</f>
        <v>#N/A</v>
      </c>
      <c r="D87" s="44" t="str">
        <f>VLOOKUP(VLOOKUP($A87,'IN-損失金額'!$A:$K,11,FALSE),'IN-影響程度'!$B:$L,10,FALSE)</f>
        <v>#N/A</v>
      </c>
      <c r="E87" s="44" t="str">
        <f>VLOOKUP(VLOOKUP($A87,'IN-損失金額'!$A:$K,11,FALSE),'IN-影響程度'!$B:$L,11,FALSE)</f>
        <v>#N/A</v>
      </c>
      <c r="F87" s="41" t="str">
        <f>AVERAGE('IN-案件機率總表'!85:85)</f>
        <v>#DIV/0!</v>
      </c>
      <c r="G87" s="40" t="str">
        <f>AVERAGE('IN-案件機率總表'!85:85)</f>
        <v>#DIV/0!</v>
      </c>
      <c r="H87" s="9" t="str">
        <f>IF(F87="","",IF(F87&gt;'IN-機率層級說明'!$C$6,'IN-機率層級說明'!$A$6,IF(AND(F87&gt;='IN-機率層級說明'!F88,F87&lt;'IN-機率層級說明'!$C$5),'IN-機率層級說明'!$A$5,IF(AND(F87&gt;='IN-機率層級說明'!F87,F87&lt;'IN-機率層級說明'!$C$4),'IN-機率層級說明'!$A$4,'IN-機率層級說明'!$A$3))))</f>
        <v>#DIV/0!</v>
      </c>
      <c r="I87" s="9" t="s">
        <v>31</v>
      </c>
    </row>
    <row r="88" ht="15.75" customHeight="1">
      <c r="A88" s="6" t="s">
        <v>115</v>
      </c>
      <c r="B88" s="39" t="str">
        <f>VLOOKUP(VLOOKUP($A88,'IN-損失金額'!$A:$K,11,FALSE),'IN-影響程度'!$B:$L,8,FALSE)</f>
        <v>#N/A</v>
      </c>
      <c r="C88" s="39" t="str">
        <f>VLOOKUP(VLOOKUP($A88,'IN-損失金額'!$A:$K,11,FALSE),'IN-影響程度'!$B:$L,9,FALSE)</f>
        <v>#N/A</v>
      </c>
      <c r="D88" s="44" t="str">
        <f>VLOOKUP(VLOOKUP($A88,'IN-損失金額'!$A:$K,11,FALSE),'IN-影響程度'!$B:$L,10,FALSE)</f>
        <v>#N/A</v>
      </c>
      <c r="E88" s="44" t="str">
        <f>VLOOKUP(VLOOKUP($A88,'IN-損失金額'!$A:$K,11,FALSE),'IN-影響程度'!$B:$L,11,FALSE)</f>
        <v>#N/A</v>
      </c>
      <c r="F88" s="41" t="str">
        <f>AVERAGE('IN-案件機率總表'!86:86)</f>
        <v>#DIV/0!</v>
      </c>
      <c r="G88" s="40" t="str">
        <f>AVERAGE('IN-案件機率總表'!86:86)</f>
        <v>#DIV/0!</v>
      </c>
      <c r="H88" s="9" t="str">
        <f>IF(F88="","",IF(F88&gt;'IN-機率層級說明'!$C$6,'IN-機率層級說明'!$A$6,IF(AND(F88&gt;='IN-機率層級說明'!F89,F88&lt;'IN-機率層級說明'!$C$5),'IN-機率層級說明'!$A$5,IF(AND(F88&gt;='IN-機率層級說明'!F88,F88&lt;'IN-機率層級說明'!$C$4),'IN-機率層級說明'!$A$4,'IN-機率層級說明'!$A$3))))</f>
        <v>#DIV/0!</v>
      </c>
      <c r="I88" s="9" t="s">
        <v>33</v>
      </c>
    </row>
    <row r="89" ht="15.75" customHeight="1">
      <c r="A89" s="6" t="s">
        <v>116</v>
      </c>
      <c r="B89" s="39" t="str">
        <f>VLOOKUP(VLOOKUP($A89,'IN-損失金額'!$A:$K,11,FALSE),'IN-影響程度'!$B:$L,8,FALSE)</f>
        <v>#N/A</v>
      </c>
      <c r="C89" s="39" t="str">
        <f>VLOOKUP(VLOOKUP($A89,'IN-損失金額'!$A:$K,11,FALSE),'IN-影響程度'!$B:$L,9,FALSE)</f>
        <v>#N/A</v>
      </c>
      <c r="D89" s="44" t="str">
        <f>VLOOKUP(VLOOKUP($A89,'IN-損失金額'!$A:$K,11,FALSE),'IN-影響程度'!$B:$L,10,FALSE)</f>
        <v>#N/A</v>
      </c>
      <c r="E89" s="44" t="str">
        <f>VLOOKUP(VLOOKUP($A89,'IN-損失金額'!$A:$K,11,FALSE),'IN-影響程度'!$B:$L,11,FALSE)</f>
        <v>#N/A</v>
      </c>
      <c r="F89" s="41" t="str">
        <f>AVERAGE('IN-案件機率總表'!87:87)</f>
        <v>#DIV/0!</v>
      </c>
      <c r="G89" s="40" t="str">
        <f>AVERAGE('IN-案件機率總表'!87:87)</f>
        <v>#DIV/0!</v>
      </c>
      <c r="H89" s="9" t="str">
        <f>IF(F89="","",IF(F89&gt;'IN-機率層級說明'!$C$6,'IN-機率層級說明'!$A$6,IF(AND(F89&gt;='IN-機率層級說明'!F90,F89&lt;'IN-機率層級說明'!$C$5),'IN-機率層級說明'!$A$5,IF(AND(F89&gt;='IN-機率層級說明'!F89,F89&lt;'IN-機率層級說明'!$C$4),'IN-機率層級說明'!$A$4,'IN-機率層級說明'!$A$3))))</f>
        <v>#DIV/0!</v>
      </c>
      <c r="I89" s="9" t="s">
        <v>33</v>
      </c>
    </row>
    <row r="90" ht="15.75" customHeight="1">
      <c r="A90" s="6" t="s">
        <v>117</v>
      </c>
      <c r="B90" s="39" t="str">
        <f>VLOOKUP(VLOOKUP($A90,'IN-損失金額'!$A:$K,11,FALSE),'IN-影響程度'!$B:$L,8,FALSE)</f>
        <v>#N/A</v>
      </c>
      <c r="C90" s="39" t="str">
        <f>VLOOKUP(VLOOKUP($A90,'IN-損失金額'!$A:$K,11,FALSE),'IN-影響程度'!$B:$L,9,FALSE)</f>
        <v>#N/A</v>
      </c>
      <c r="D90" s="44" t="str">
        <f>VLOOKUP(VLOOKUP($A90,'IN-損失金額'!$A:$K,11,FALSE),'IN-影響程度'!$B:$L,10,FALSE)</f>
        <v>#N/A</v>
      </c>
      <c r="E90" s="44" t="str">
        <f>VLOOKUP(VLOOKUP($A90,'IN-損失金額'!$A:$K,11,FALSE),'IN-影響程度'!$B:$L,11,FALSE)</f>
        <v>#N/A</v>
      </c>
      <c r="F90" s="41" t="str">
        <f>AVERAGE('IN-案件機率總表'!88:88)</f>
        <v>#DIV/0!</v>
      </c>
      <c r="G90" s="40" t="str">
        <f>AVERAGE('IN-案件機率總表'!88:88)</f>
        <v>#DIV/0!</v>
      </c>
      <c r="H90" s="9" t="str">
        <f>IF(F90="","",IF(F90&gt;'IN-機率層級說明'!$C$6,'IN-機率層級說明'!$A$6,IF(AND(F90&gt;='IN-機率層級說明'!F91,F90&lt;'IN-機率層級說明'!$C$5),'IN-機率層級說明'!$A$5,IF(AND(F90&gt;='IN-機率層級說明'!F90,F90&lt;'IN-機率層級說明'!$C$4),'IN-機率層級說明'!$A$4,'IN-機率層級說明'!$A$3))))</f>
        <v>#DIV/0!</v>
      </c>
      <c r="I90" s="9" t="s">
        <v>33</v>
      </c>
    </row>
    <row r="91" ht="15.75" customHeight="1">
      <c r="A91" s="6" t="s">
        <v>118</v>
      </c>
      <c r="B91" s="39" t="str">
        <f>VLOOKUP(VLOOKUP($A91,'IN-損失金額'!$A:$K,11,FALSE),'IN-影響程度'!$B:$L,8,FALSE)</f>
        <v>#N/A</v>
      </c>
      <c r="C91" s="39" t="str">
        <f>VLOOKUP(VLOOKUP($A91,'IN-損失金額'!$A:$K,11,FALSE),'IN-影響程度'!$B:$L,9,FALSE)</f>
        <v>#N/A</v>
      </c>
      <c r="D91" s="44" t="str">
        <f>VLOOKUP(VLOOKUP($A91,'IN-損失金額'!$A:$K,11,FALSE),'IN-影響程度'!$B:$L,10,FALSE)</f>
        <v>#N/A</v>
      </c>
      <c r="E91" s="44" t="str">
        <f>VLOOKUP(VLOOKUP($A91,'IN-損失金額'!$A:$K,11,FALSE),'IN-影響程度'!$B:$L,11,FALSE)</f>
        <v>#N/A</v>
      </c>
      <c r="F91" s="41" t="str">
        <f>AVERAGE('IN-案件機率總表'!89:89)</f>
        <v>#DIV/0!</v>
      </c>
      <c r="G91" s="40" t="str">
        <f>AVERAGE('IN-案件機率總表'!89:89)</f>
        <v>#DIV/0!</v>
      </c>
      <c r="H91" s="9" t="str">
        <f>IF(F91="","",IF(F91&gt;'IN-機率層級說明'!$C$6,'IN-機率層級說明'!$A$6,IF(AND(F91&gt;='IN-機率層級說明'!F92,F91&lt;'IN-機率層級說明'!$C$5),'IN-機率層級說明'!$A$5,IF(AND(F91&gt;='IN-機率層級說明'!F91,F91&lt;'IN-機率層級說明'!$C$4),'IN-機率層級說明'!$A$4,'IN-機率層級說明'!$A$3))))</f>
        <v>#DIV/0!</v>
      </c>
      <c r="I91" s="9" t="s">
        <v>33</v>
      </c>
    </row>
    <row r="92" ht="15.75" customHeight="1">
      <c r="A92" s="6" t="s">
        <v>119</v>
      </c>
      <c r="B92" s="39" t="str">
        <f>VLOOKUP(VLOOKUP($A92,'IN-損失金額'!$A:$K,11,FALSE),'IN-影響程度'!$B:$L,8,FALSE)</f>
        <v>#N/A</v>
      </c>
      <c r="C92" s="39" t="str">
        <f>VLOOKUP(VLOOKUP($A92,'IN-損失金額'!$A:$K,11,FALSE),'IN-影響程度'!$B:$L,9,FALSE)</f>
        <v>#N/A</v>
      </c>
      <c r="D92" s="44" t="str">
        <f>VLOOKUP(VLOOKUP($A92,'IN-損失金額'!$A:$K,11,FALSE),'IN-影響程度'!$B:$L,10,FALSE)</f>
        <v>#N/A</v>
      </c>
      <c r="E92" s="44" t="str">
        <f>VLOOKUP(VLOOKUP($A92,'IN-損失金額'!$A:$K,11,FALSE),'IN-影響程度'!$B:$L,11,FALSE)</f>
        <v>#N/A</v>
      </c>
      <c r="F92" s="41" t="str">
        <f>AVERAGE('IN-案件機率總表'!90:90)</f>
        <v>#DIV/0!</v>
      </c>
      <c r="G92" s="40" t="str">
        <f>AVERAGE('IN-案件機率總表'!90:90)</f>
        <v>#DIV/0!</v>
      </c>
      <c r="H92" s="9" t="str">
        <f>IF(F92="","",IF(F92&gt;'IN-機率層級說明'!$C$6,'IN-機率層級說明'!$A$6,IF(AND(F92&gt;='IN-機率層級說明'!F93,F92&lt;'IN-機率層級說明'!$C$5),'IN-機率層級說明'!$A$5,IF(AND(F92&gt;='IN-機率層級說明'!F92,F92&lt;'IN-機率層級說明'!$C$4),'IN-機率層級說明'!$A$4,'IN-機率層級說明'!$A$3))))</f>
        <v>#DIV/0!</v>
      </c>
      <c r="I92" s="9" t="s">
        <v>33</v>
      </c>
    </row>
    <row r="93" ht="15.75" customHeight="1">
      <c r="A93" s="6" t="s">
        <v>120</v>
      </c>
      <c r="B93" s="39" t="str">
        <f>VLOOKUP(VLOOKUP($A93,'IN-損失金額'!$A:$K,11,FALSE),'IN-影響程度'!$B:$L,8,FALSE)</f>
        <v>#N/A</v>
      </c>
      <c r="C93" s="39" t="str">
        <f>VLOOKUP(VLOOKUP($A93,'IN-損失金額'!$A:$K,11,FALSE),'IN-影響程度'!$B:$L,9,FALSE)</f>
        <v>#N/A</v>
      </c>
      <c r="D93" s="44" t="str">
        <f>VLOOKUP(VLOOKUP($A93,'IN-損失金額'!$A:$K,11,FALSE),'IN-影響程度'!$B:$L,10,FALSE)</f>
        <v>#N/A</v>
      </c>
      <c r="E93" s="44" t="str">
        <f>VLOOKUP(VLOOKUP($A93,'IN-損失金額'!$A:$K,11,FALSE),'IN-影響程度'!$B:$L,11,FALSE)</f>
        <v>#N/A</v>
      </c>
      <c r="F93" s="41" t="str">
        <f>AVERAGE('IN-案件機率總表'!91:91)</f>
        <v>#DIV/0!</v>
      </c>
      <c r="G93" s="40" t="str">
        <f>AVERAGE('IN-案件機率總表'!91:91)</f>
        <v>#DIV/0!</v>
      </c>
      <c r="H93" s="9" t="str">
        <f>IF(F93="","",IF(F93&gt;'IN-機率層級說明'!$C$6,'IN-機率層級說明'!$A$6,IF(AND(F93&gt;='IN-機率層級說明'!F94,F93&lt;'IN-機率層級說明'!$C$5),'IN-機率層級說明'!$A$5,IF(AND(F93&gt;='IN-機率層級說明'!F93,F93&lt;'IN-機率層級說明'!$C$4),'IN-機率層級說明'!$A$4,'IN-機率層級說明'!$A$3))))</f>
        <v>#DIV/0!</v>
      </c>
      <c r="I93" s="9" t="s">
        <v>33</v>
      </c>
    </row>
    <row r="94" ht="15.75" customHeight="1">
      <c r="A94" s="6" t="s">
        <v>121</v>
      </c>
      <c r="B94" s="39" t="str">
        <f>VLOOKUP(VLOOKUP($A94,'IN-損失金額'!$A:$K,11,FALSE),'IN-影響程度'!$B:$L,8,FALSE)</f>
        <v>#N/A</v>
      </c>
      <c r="C94" s="39" t="str">
        <f>VLOOKUP(VLOOKUP($A94,'IN-損失金額'!$A:$K,11,FALSE),'IN-影響程度'!$B:$L,9,FALSE)</f>
        <v>#N/A</v>
      </c>
      <c r="D94" s="44" t="str">
        <f>VLOOKUP(VLOOKUP($A94,'IN-損失金額'!$A:$K,11,FALSE),'IN-影響程度'!$B:$L,10,FALSE)</f>
        <v>#N/A</v>
      </c>
      <c r="E94" s="44" t="str">
        <f>VLOOKUP(VLOOKUP($A94,'IN-損失金額'!$A:$K,11,FALSE),'IN-影響程度'!$B:$L,11,FALSE)</f>
        <v>#N/A</v>
      </c>
      <c r="F94" s="41" t="str">
        <f>AVERAGE('IN-案件機率總表'!92:92)</f>
        <v>#DIV/0!</v>
      </c>
      <c r="G94" s="40" t="str">
        <f>AVERAGE('IN-案件機率總表'!92:92)</f>
        <v>#DIV/0!</v>
      </c>
      <c r="H94" s="9" t="str">
        <f>IF(F94="","",IF(F94&gt;'IN-機率層級說明'!$C$6,'IN-機率層級說明'!$A$6,IF(AND(F94&gt;='IN-機率層級說明'!F95,F94&lt;'IN-機率層級說明'!$C$5),'IN-機率層級說明'!$A$5,IF(AND(F94&gt;='IN-機率層級說明'!F94,F94&lt;'IN-機率層級說明'!$C$4),'IN-機率層級說明'!$A$4,'IN-機率層級說明'!$A$3))))</f>
        <v>#DIV/0!</v>
      </c>
      <c r="I94" s="9" t="s">
        <v>33</v>
      </c>
    </row>
    <row r="95" ht="15.75" customHeight="1">
      <c r="A95" s="6" t="s">
        <v>122</v>
      </c>
      <c r="B95" s="39" t="str">
        <f>VLOOKUP(VLOOKUP($A95,'IN-損失金額'!$A:$K,11,FALSE),'IN-影響程度'!$B:$L,8,FALSE)</f>
        <v>#N/A</v>
      </c>
      <c r="C95" s="39" t="str">
        <f>VLOOKUP(VLOOKUP($A95,'IN-損失金額'!$A:$K,11,FALSE),'IN-影響程度'!$B:$L,9,FALSE)</f>
        <v>#N/A</v>
      </c>
      <c r="D95" s="44" t="str">
        <f>VLOOKUP(VLOOKUP($A95,'IN-損失金額'!$A:$K,11,FALSE),'IN-影響程度'!$B:$L,10,FALSE)</f>
        <v>#N/A</v>
      </c>
      <c r="E95" s="44" t="str">
        <f>VLOOKUP(VLOOKUP($A95,'IN-損失金額'!$A:$K,11,FALSE),'IN-影響程度'!$B:$L,11,FALSE)</f>
        <v>#N/A</v>
      </c>
      <c r="F95" s="41" t="str">
        <f>AVERAGE('IN-案件機率總表'!93:93)</f>
        <v>#DIV/0!</v>
      </c>
      <c r="G95" s="40" t="str">
        <f>AVERAGE('IN-案件機率總表'!93:93)</f>
        <v>#DIV/0!</v>
      </c>
      <c r="H95" s="9" t="str">
        <f>IF(F95="","",IF(F95&gt;'IN-機率層級說明'!$C$6,'IN-機率層級說明'!$A$6,IF(AND(F95&gt;='IN-機率層級說明'!F96,F95&lt;'IN-機率層級說明'!$C$5),'IN-機率層級說明'!$A$5,IF(AND(F95&gt;='IN-機率層級說明'!F95,F95&lt;'IN-機率層級說明'!$C$4),'IN-機率層級說明'!$A$4,'IN-機率層級說明'!$A$3))))</f>
        <v>#DIV/0!</v>
      </c>
      <c r="I95" s="9" t="s">
        <v>33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A3"/>
    <mergeCell ref="B1:E1"/>
    <mergeCell ref="F1:I1"/>
    <mergeCell ref="B2:E2"/>
    <mergeCell ref="F2:G2"/>
    <mergeCell ref="H2:H3"/>
    <mergeCell ref="I2:I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5"/>
    <col customWidth="1" min="2" max="2" width="13.75"/>
    <col customWidth="1" min="3" max="3" width="8.13"/>
    <col customWidth="1" min="4" max="5" width="10.75"/>
    <col customWidth="1" min="6" max="6" width="7.88"/>
    <col customWidth="1" min="7" max="7" width="8.0"/>
    <col customWidth="1" min="8" max="8" width="7.25"/>
    <col customWidth="1" min="9" max="9" width="11.38"/>
    <col customWidth="1" min="10" max="26" width="11.13"/>
  </cols>
  <sheetData>
    <row r="1" ht="15.75" customHeight="1">
      <c r="A1" s="19" t="s">
        <v>0</v>
      </c>
      <c r="B1" s="13"/>
      <c r="C1" s="14"/>
      <c r="D1" s="14"/>
      <c r="E1" s="15"/>
      <c r="F1" s="31" t="s">
        <v>25</v>
      </c>
      <c r="G1" s="32"/>
      <c r="H1" s="32"/>
      <c r="I1" s="33"/>
    </row>
    <row r="2" ht="15.75" customHeight="1">
      <c r="A2" s="34"/>
      <c r="B2" s="13" t="s">
        <v>123</v>
      </c>
      <c r="C2" s="14"/>
      <c r="D2" s="14"/>
      <c r="E2" s="15"/>
      <c r="F2" s="35" t="s">
        <v>2</v>
      </c>
      <c r="G2" s="15"/>
      <c r="H2" s="42" t="s">
        <v>3</v>
      </c>
      <c r="I2" s="43" t="s">
        <v>4</v>
      </c>
    </row>
    <row r="3" ht="15.75" customHeight="1">
      <c r="A3" s="37"/>
      <c r="B3" s="1" t="s">
        <v>1</v>
      </c>
      <c r="C3" s="1" t="s">
        <v>10</v>
      </c>
      <c r="D3" s="1" t="s">
        <v>124</v>
      </c>
      <c r="E3" s="1" t="s">
        <v>125</v>
      </c>
      <c r="F3" s="1" t="s">
        <v>15</v>
      </c>
      <c r="G3" s="1" t="s">
        <v>16</v>
      </c>
      <c r="H3" s="37"/>
      <c r="I3" s="38"/>
    </row>
    <row r="4" ht="15.75" customHeight="1">
      <c r="A4" s="6" t="s">
        <v>28</v>
      </c>
      <c r="B4" s="39"/>
      <c r="C4" s="39"/>
      <c r="D4" s="39"/>
      <c r="E4" s="39"/>
      <c r="F4" s="11" t="str">
        <f>AVERAGE('IN-案件機率總表'!2:2)</f>
        <v>#DIV/0!</v>
      </c>
      <c r="G4" s="40" t="str">
        <f>AVERAGE('IN-案件機率總表'!2:2)</f>
        <v>#DIV/0!</v>
      </c>
      <c r="H4" s="9" t="str">
        <f>IF(F4="","",IF(F4&gt;'IN-機率層級說明'!$C$6,'IN-機率層級說明'!$A$6,IF(AND(F4&gt;='IN-機率層級說明'!F5,F4&lt;'IN-機率層級說明'!$C$5),'IN-機率層級說明'!$A$5,IF(AND(F4&gt;='IN-機率層級說明'!F4,F4&lt;'IN-機率層級說明'!$C$4),'IN-機率層級說明'!$A$4,'IN-機率層級說明'!$A$3))))</f>
        <v>#DIV/0!</v>
      </c>
      <c r="I4" s="9" t="s">
        <v>29</v>
      </c>
    </row>
    <row r="5" ht="15.75" customHeight="1">
      <c r="A5" s="6" t="s">
        <v>30</v>
      </c>
      <c r="B5" s="39"/>
      <c r="C5" s="39"/>
      <c r="D5" s="39"/>
      <c r="E5" s="39"/>
      <c r="F5" s="41" t="str">
        <f>AVERAGE('IN-案件機率總表'!3:3)</f>
        <v>#DIV/0!</v>
      </c>
      <c r="G5" s="40" t="str">
        <f>AVERAGE('IN-案件機率總表'!3:3)</f>
        <v>#DIV/0!</v>
      </c>
      <c r="H5" s="9" t="str">
        <f>IF(F5="","",IF(F5&gt;'IN-機率層級說明'!$C$6,'IN-機率層級說明'!$A$6,IF(AND(F5&gt;='IN-機率層級說明'!F6,F5&lt;'IN-機率層級說明'!$C$5),'IN-機率層級說明'!$A$5,IF(AND(F5&gt;='IN-機率層級說明'!F5,F5&lt;'IN-機率層級說明'!$C$4),'IN-機率層級說明'!$A$4,'IN-機率層級說明'!$A$3))))</f>
        <v>#DIV/0!</v>
      </c>
      <c r="I5" s="9" t="s">
        <v>31</v>
      </c>
    </row>
    <row r="6" ht="15.75" customHeight="1">
      <c r="A6" s="6" t="s">
        <v>32</v>
      </c>
      <c r="B6" s="39"/>
      <c r="C6" s="39"/>
      <c r="D6" s="39"/>
      <c r="E6" s="39"/>
      <c r="F6" s="41" t="str">
        <f>AVERAGE('IN-案件機率總表'!4:4)</f>
        <v>#DIV/0!</v>
      </c>
      <c r="G6" s="40" t="str">
        <f>AVERAGE('IN-案件機率總表'!4:4)</f>
        <v>#DIV/0!</v>
      </c>
      <c r="H6" s="9" t="str">
        <f>IF(F6="","",IF(F6&gt;'IN-機率層級說明'!$C$6,'IN-機率層級說明'!$A$6,IF(AND(F6&gt;='IN-機率層級說明'!F7,F6&lt;'IN-機率層級說明'!$C$5),'IN-機率層級說明'!$A$5,IF(AND(F6&gt;='IN-機率層級說明'!F6,F6&lt;'IN-機率層級說明'!$C$4),'IN-機率層級說明'!$A$4,'IN-機率層級說明'!$A$3))))</f>
        <v>#DIV/0!</v>
      </c>
      <c r="I6" s="9" t="s">
        <v>33</v>
      </c>
    </row>
    <row r="7" ht="15.75" customHeight="1">
      <c r="A7" s="6" t="s">
        <v>34</v>
      </c>
      <c r="B7" s="39"/>
      <c r="C7" s="39"/>
      <c r="D7" s="39"/>
      <c r="E7" s="39"/>
      <c r="F7" s="41" t="str">
        <f>AVERAGE('IN-案件機率總表'!5:5)</f>
        <v>#DIV/0!</v>
      </c>
      <c r="G7" s="40" t="str">
        <f>AVERAGE('IN-案件機率總表'!5:5)</f>
        <v>#DIV/0!</v>
      </c>
      <c r="H7" s="9" t="str">
        <f>IF(F7="","",IF(F7&gt;'IN-機率層級說明'!$C$6,'IN-機率層級說明'!$A$6,IF(AND(F7&gt;='IN-機率層級說明'!F8,F7&lt;'IN-機率層級說明'!$C$5),'IN-機率層級說明'!$A$5,IF(AND(F7&gt;='IN-機率層級說明'!F7,F7&lt;'IN-機率層級說明'!$C$4),'IN-機率層級說明'!$A$4,'IN-機率層級說明'!$A$3))))</f>
        <v>#DIV/0!</v>
      </c>
      <c r="I7" s="9" t="s">
        <v>33</v>
      </c>
    </row>
    <row r="8" ht="15.75" customHeight="1">
      <c r="A8" s="6" t="s">
        <v>35</v>
      </c>
      <c r="B8" s="39"/>
      <c r="C8" s="39"/>
      <c r="D8" s="39"/>
      <c r="E8" s="39"/>
      <c r="F8" s="41" t="str">
        <f>AVERAGE('IN-案件機率總表'!6:6)</f>
        <v>#DIV/0!</v>
      </c>
      <c r="G8" s="40" t="str">
        <f>AVERAGE('IN-案件機率總表'!6:6)</f>
        <v>#DIV/0!</v>
      </c>
      <c r="H8" s="9" t="str">
        <f>IF(F8="","",IF(F8&gt;'IN-機率層級說明'!$C$6,'IN-機率層級說明'!$A$6,IF(AND(F8&gt;='IN-機率層級說明'!F9,F8&lt;'IN-機率層級說明'!$C$5),'IN-機率層級說明'!$A$5,IF(AND(F8&gt;='IN-機率層級說明'!F8,F8&lt;'IN-機率層級說明'!$C$4),'IN-機率層級說明'!$A$4,'IN-機率層級說明'!$A$3))))</f>
        <v>#DIV/0!</v>
      </c>
      <c r="I8" s="9" t="s">
        <v>33</v>
      </c>
    </row>
    <row r="9" ht="15.75" customHeight="1">
      <c r="A9" s="6" t="s">
        <v>36</v>
      </c>
      <c r="B9" s="39"/>
      <c r="C9" s="39"/>
      <c r="D9" s="39"/>
      <c r="E9" s="39"/>
      <c r="F9" s="41" t="str">
        <f>AVERAGE('IN-案件機率總表'!7:7)</f>
        <v>#DIV/0!</v>
      </c>
      <c r="G9" s="40" t="str">
        <f>AVERAGE('IN-案件機率總表'!7:7)</f>
        <v>#DIV/0!</v>
      </c>
      <c r="H9" s="9" t="str">
        <f>IF(F9="","",IF(F9&gt;'IN-機率層級說明'!$C$6,'IN-機率層級說明'!$A$6,IF(AND(F9&gt;='IN-機率層級說明'!F10,F9&lt;'IN-機率層級說明'!$C$5),'IN-機率層級說明'!$A$5,IF(AND(F9&gt;='IN-機率層級說明'!F9,F9&lt;'IN-機率層級說明'!$C$4),'IN-機率層級說明'!$A$4,'IN-機率層級說明'!$A$3))))</f>
        <v>#DIV/0!</v>
      </c>
      <c r="I9" s="9" t="s">
        <v>33</v>
      </c>
    </row>
    <row r="10" ht="15.75" customHeight="1">
      <c r="A10" s="6" t="s">
        <v>37</v>
      </c>
      <c r="B10" s="39"/>
      <c r="C10" s="39"/>
      <c r="D10" s="39"/>
      <c r="E10" s="39"/>
      <c r="F10" s="41" t="str">
        <f>AVERAGE('IN-案件機率總表'!8:8)</f>
        <v>#DIV/0!</v>
      </c>
      <c r="G10" s="40" t="str">
        <f>AVERAGE('IN-案件機率總表'!8:8)</f>
        <v>#DIV/0!</v>
      </c>
      <c r="H10" s="9" t="str">
        <f>IF(F10="","",IF(F10&gt;'IN-機率層級說明'!$C$6,'IN-機率層級說明'!$A$6,IF(AND(F10&gt;='IN-機率層級說明'!F11,F10&lt;'IN-機率層級說明'!$C$5),'IN-機率層級說明'!$A$5,IF(AND(F10&gt;='IN-機率層級說明'!F10,F10&lt;'IN-機率層級說明'!$C$4),'IN-機率層級說明'!$A$4,'IN-機率層級說明'!$A$3))))</f>
        <v>#DIV/0!</v>
      </c>
      <c r="I10" s="9" t="s">
        <v>33</v>
      </c>
    </row>
    <row r="11" ht="15.75" customHeight="1">
      <c r="A11" s="6" t="s">
        <v>38</v>
      </c>
      <c r="B11" s="39"/>
      <c r="C11" s="39"/>
      <c r="D11" s="39"/>
      <c r="E11" s="39"/>
      <c r="F11" s="41" t="str">
        <f>AVERAGE('IN-案件機率總表'!9:9)</f>
        <v>#DIV/0!</v>
      </c>
      <c r="G11" s="40" t="str">
        <f>AVERAGE('IN-案件機率總表'!9:9)</f>
        <v>#DIV/0!</v>
      </c>
      <c r="H11" s="9" t="str">
        <f>IF(F11="","",IF(F11&gt;'IN-機率層級說明'!$C$6,'IN-機率層級說明'!$A$6,IF(AND(F11&gt;='IN-機率層級說明'!F12,F11&lt;'IN-機率層級說明'!$C$5),'IN-機率層級說明'!$A$5,IF(AND(F11&gt;='IN-機率層級說明'!F11,F11&lt;'IN-機率層級說明'!$C$4),'IN-機率層級說明'!$A$4,'IN-機率層級說明'!$A$3))))</f>
        <v>#DIV/0!</v>
      </c>
      <c r="I11" s="9" t="s">
        <v>33</v>
      </c>
    </row>
    <row r="12" ht="15.75" customHeight="1">
      <c r="A12" s="6" t="s">
        <v>39</v>
      </c>
      <c r="B12" s="39"/>
      <c r="C12" s="39"/>
      <c r="D12" s="39"/>
      <c r="E12" s="39"/>
      <c r="F12" s="41" t="str">
        <f>AVERAGE('IN-案件機率總表'!10:10)</f>
        <v>#DIV/0!</v>
      </c>
      <c r="G12" s="40" t="str">
        <f>AVERAGE('IN-案件機率總表'!10:10)</f>
        <v>#DIV/0!</v>
      </c>
      <c r="H12" s="9" t="str">
        <f>IF(F12="","",IF(F12&gt;'IN-機率層級說明'!$C$6,'IN-機率層級說明'!$A$6,IF(AND(F12&gt;='IN-機率層級說明'!F13,F12&lt;'IN-機率層級說明'!$C$5),'IN-機率層級說明'!$A$5,IF(AND(F12&gt;='IN-機率層級說明'!F12,F12&lt;'IN-機率層級說明'!$C$4),'IN-機率層級說明'!$A$4,'IN-機率層級說明'!$A$3))))</f>
        <v>#DIV/0!</v>
      </c>
      <c r="I12" s="9" t="s">
        <v>33</v>
      </c>
    </row>
    <row r="13" ht="15.75" customHeight="1">
      <c r="A13" s="6" t="s">
        <v>40</v>
      </c>
      <c r="B13" s="39"/>
      <c r="C13" s="39"/>
      <c r="D13" s="39"/>
      <c r="E13" s="39"/>
      <c r="F13" s="41" t="str">
        <f>AVERAGE('IN-案件機率總表'!11:11)</f>
        <v>#DIV/0!</v>
      </c>
      <c r="G13" s="40" t="str">
        <f>AVERAGE('IN-案件機率總表'!11:11)</f>
        <v>#DIV/0!</v>
      </c>
      <c r="H13" s="9" t="str">
        <f>IF(F13="","",IF(F13&gt;'IN-機率層級說明'!$C$6,'IN-機率層級說明'!$A$6,IF(AND(F13&gt;='IN-機率層級說明'!F14,F13&lt;'IN-機率層級說明'!$C$5),'IN-機率層級說明'!$A$5,IF(AND(F13&gt;='IN-機率層級說明'!F13,F13&lt;'IN-機率層級說明'!$C$4),'IN-機率層級說明'!$A$4,'IN-機率層級說明'!$A$3))))</f>
        <v>#DIV/0!</v>
      </c>
      <c r="I13" s="9" t="s">
        <v>33</v>
      </c>
    </row>
    <row r="14" ht="15.75" customHeight="1">
      <c r="A14" s="6" t="s">
        <v>41</v>
      </c>
      <c r="B14" s="39"/>
      <c r="C14" s="39"/>
      <c r="D14" s="39"/>
      <c r="E14" s="39"/>
      <c r="F14" s="41" t="str">
        <f>AVERAGE('IN-案件機率總表'!12:12)</f>
        <v>#DIV/0!</v>
      </c>
      <c r="G14" s="40" t="str">
        <f>AVERAGE('IN-案件機率總表'!12:12)</f>
        <v>#DIV/0!</v>
      </c>
      <c r="H14" s="9" t="str">
        <f>IF(F14="","",IF(F14&gt;'IN-機率層級說明'!$C$6,'IN-機率層級說明'!$A$6,IF(AND(F14&gt;='IN-機率層級說明'!F15,F14&lt;'IN-機率層級說明'!$C$5),'IN-機率層級說明'!$A$5,IF(AND(F14&gt;='IN-機率層級說明'!F14,F14&lt;'IN-機率層級說明'!$C$4),'IN-機率層級說明'!$A$4,'IN-機率層級說明'!$A$3))))</f>
        <v>#DIV/0!</v>
      </c>
      <c r="I14" s="9" t="s">
        <v>33</v>
      </c>
    </row>
    <row r="15" ht="15.75" customHeight="1">
      <c r="A15" s="6" t="s">
        <v>42</v>
      </c>
      <c r="B15" s="39"/>
      <c r="C15" s="39"/>
      <c r="D15" s="39"/>
      <c r="E15" s="39"/>
      <c r="F15" s="41" t="str">
        <f>AVERAGE('IN-案件機率總表'!13:13)</f>
        <v>#DIV/0!</v>
      </c>
      <c r="G15" s="40" t="str">
        <f>AVERAGE('IN-案件機率總表'!13:13)</f>
        <v>#DIV/0!</v>
      </c>
      <c r="H15" s="9" t="str">
        <f>IF(F15="","",IF(F15&gt;'IN-機率層級說明'!$C$6,'IN-機率層級說明'!$A$6,IF(AND(F15&gt;='IN-機率層級說明'!F16,F15&lt;'IN-機率層級說明'!$C$5),'IN-機率層級說明'!$A$5,IF(AND(F15&gt;='IN-機率層級說明'!F15,F15&lt;'IN-機率層級說明'!$C$4),'IN-機率層級說明'!$A$4,'IN-機率層級說明'!$A$3))))</f>
        <v>#DIV/0!</v>
      </c>
      <c r="I15" s="9" t="s">
        <v>33</v>
      </c>
    </row>
    <row r="16" ht="15.75" customHeight="1">
      <c r="A16" s="6" t="s">
        <v>43</v>
      </c>
      <c r="B16" s="39"/>
      <c r="C16" s="39"/>
      <c r="D16" s="39"/>
      <c r="E16" s="39"/>
      <c r="F16" s="41" t="str">
        <f>AVERAGE('IN-案件機率總表'!14:14)</f>
        <v>#DIV/0!</v>
      </c>
      <c r="G16" s="40" t="str">
        <f>AVERAGE('IN-案件機率總表'!14:14)</f>
        <v>#DIV/0!</v>
      </c>
      <c r="H16" s="9" t="str">
        <f>IF(F16="","",IF(F16&gt;'IN-機率層級說明'!$C$6,'IN-機率層級說明'!$A$6,IF(AND(F16&gt;='IN-機率層級說明'!F17,F16&lt;'IN-機率層級說明'!$C$5),'IN-機率層級說明'!$A$5,IF(AND(F16&gt;='IN-機率層級說明'!F16,F16&lt;'IN-機率層級說明'!$C$4),'IN-機率層級說明'!$A$4,'IN-機率層級說明'!$A$3))))</f>
        <v>#DIV/0!</v>
      </c>
      <c r="I16" s="9" t="s">
        <v>29</v>
      </c>
    </row>
    <row r="17" ht="15.75" customHeight="1">
      <c r="A17" s="6" t="s">
        <v>44</v>
      </c>
      <c r="B17" s="39"/>
      <c r="C17" s="39"/>
      <c r="D17" s="39"/>
      <c r="E17" s="39"/>
      <c r="F17" s="41" t="str">
        <f>AVERAGE('IN-案件機率總表'!15:15)</f>
        <v>#DIV/0!</v>
      </c>
      <c r="G17" s="40" t="str">
        <f>AVERAGE('IN-案件機率總表'!15:15)</f>
        <v>#DIV/0!</v>
      </c>
      <c r="H17" s="9" t="str">
        <f>IF(F17="","",IF(F17&gt;'IN-機率層級說明'!$C$6,'IN-機率層級說明'!$A$6,IF(AND(F17&gt;='IN-機率層級說明'!F18,F17&lt;'IN-機率層級說明'!$C$5),'IN-機率層級說明'!$A$5,IF(AND(F17&gt;='IN-機率層級說明'!F17,F17&lt;'IN-機率層級說明'!$C$4),'IN-機率層級說明'!$A$4,'IN-機率層級說明'!$A$3))))</f>
        <v>#DIV/0!</v>
      </c>
      <c r="I17" s="9" t="s">
        <v>31</v>
      </c>
    </row>
    <row r="18" ht="15.75" customHeight="1">
      <c r="A18" s="6" t="s">
        <v>45</v>
      </c>
      <c r="B18" s="39"/>
      <c r="C18" s="39"/>
      <c r="D18" s="39"/>
      <c r="E18" s="39"/>
      <c r="F18" s="41" t="str">
        <f>AVERAGE('IN-案件機率總表'!16:16)</f>
        <v>#DIV/0!</v>
      </c>
      <c r="G18" s="40" t="str">
        <f>AVERAGE('IN-案件機率總表'!16:16)</f>
        <v>#DIV/0!</v>
      </c>
      <c r="H18" s="9" t="str">
        <f>IF(F18="","",IF(F18&gt;'IN-機率層級說明'!$C$6,'IN-機率層級說明'!$A$6,IF(AND(F18&gt;='IN-機率層級說明'!F19,F18&lt;'IN-機率層級說明'!$C$5),'IN-機率層級說明'!$A$5,IF(AND(F18&gt;='IN-機率層級說明'!F18,F18&lt;'IN-機率層級說明'!$C$4),'IN-機率層級說明'!$A$4,'IN-機率層級說明'!$A$3))))</f>
        <v>#DIV/0!</v>
      </c>
      <c r="I18" s="9" t="s">
        <v>33</v>
      </c>
    </row>
    <row r="19" ht="15.75" customHeight="1">
      <c r="A19" s="6" t="s">
        <v>46</v>
      </c>
      <c r="B19" s="39"/>
      <c r="C19" s="39"/>
      <c r="D19" s="39"/>
      <c r="E19" s="39"/>
      <c r="F19" s="41" t="str">
        <f>AVERAGE('IN-案件機率總表'!17:17)</f>
        <v>#DIV/0!</v>
      </c>
      <c r="G19" s="40" t="str">
        <f>AVERAGE('IN-案件機率總表'!17:17)</f>
        <v>#DIV/0!</v>
      </c>
      <c r="H19" s="9" t="str">
        <f>IF(F19="","",IF(F19&gt;'IN-機率層級說明'!$C$6,'IN-機率層級說明'!$A$6,IF(AND(F19&gt;='IN-機率層級說明'!F20,F19&lt;'IN-機率層級說明'!$C$5),'IN-機率層級說明'!$A$5,IF(AND(F19&gt;='IN-機率層級說明'!F19,F19&lt;'IN-機率層級說明'!$C$4),'IN-機率層級說明'!$A$4,'IN-機率層級說明'!$A$3))))</f>
        <v>#DIV/0!</v>
      </c>
      <c r="I19" s="9" t="s">
        <v>33</v>
      </c>
    </row>
    <row r="20" ht="15.75" customHeight="1">
      <c r="A20" s="6" t="s">
        <v>47</v>
      </c>
      <c r="B20" s="39"/>
      <c r="C20" s="39"/>
      <c r="D20" s="39"/>
      <c r="E20" s="39"/>
      <c r="F20" s="41" t="str">
        <f>AVERAGE('IN-案件機率總表'!18:18)</f>
        <v>#DIV/0!</v>
      </c>
      <c r="G20" s="40" t="str">
        <f>AVERAGE('IN-案件機率總表'!18:18)</f>
        <v>#DIV/0!</v>
      </c>
      <c r="H20" s="9" t="str">
        <f>IF(F20="","",IF(F20&gt;'IN-機率層級說明'!$C$6,'IN-機率層級說明'!$A$6,IF(AND(F20&gt;='IN-機率層級說明'!F21,F20&lt;'IN-機率層級說明'!$C$5),'IN-機率層級說明'!$A$5,IF(AND(F20&gt;='IN-機率層級說明'!F20,F20&lt;'IN-機率層級說明'!$C$4),'IN-機率層級說明'!$A$4,'IN-機率層級說明'!$A$3))))</f>
        <v>#DIV/0!</v>
      </c>
      <c r="I20" s="9" t="s">
        <v>33</v>
      </c>
    </row>
    <row r="21" ht="15.75" customHeight="1">
      <c r="A21" s="6" t="s">
        <v>48</v>
      </c>
      <c r="B21" s="39"/>
      <c r="C21" s="39"/>
      <c r="D21" s="39"/>
      <c r="E21" s="39"/>
      <c r="F21" s="41" t="str">
        <f>AVERAGE('IN-案件機率總表'!19:19)</f>
        <v>#DIV/0!</v>
      </c>
      <c r="G21" s="40" t="str">
        <f>AVERAGE('IN-案件機率總表'!19:19)</f>
        <v>#DIV/0!</v>
      </c>
      <c r="H21" s="9" t="str">
        <f>IF(F21="","",IF(F21&gt;'IN-機率層級說明'!$C$6,'IN-機率層級說明'!$A$6,IF(AND(F21&gt;='IN-機率層級說明'!F22,F21&lt;'IN-機率層級說明'!$C$5),'IN-機率層級說明'!$A$5,IF(AND(F21&gt;='IN-機率層級說明'!F21,F21&lt;'IN-機率層級說明'!$C$4),'IN-機率層級說明'!$A$4,'IN-機率層級說明'!$A$3))))</f>
        <v>#DIV/0!</v>
      </c>
      <c r="I21" s="9" t="s">
        <v>33</v>
      </c>
    </row>
    <row r="22" ht="15.75" customHeight="1">
      <c r="A22" s="6" t="s">
        <v>49</v>
      </c>
      <c r="B22" s="39"/>
      <c r="C22" s="39"/>
      <c r="D22" s="39"/>
      <c r="E22" s="39"/>
      <c r="F22" s="41" t="str">
        <f>AVERAGE('IN-案件機率總表'!20:20)</f>
        <v>#DIV/0!</v>
      </c>
      <c r="G22" s="40" t="str">
        <f>AVERAGE('IN-案件機率總表'!20:20)</f>
        <v>#DIV/0!</v>
      </c>
      <c r="H22" s="9" t="str">
        <f>IF(F22="","",IF(F22&gt;'IN-機率層級說明'!$C$6,'IN-機率層級說明'!$A$6,IF(AND(F22&gt;='IN-機率層級說明'!F23,F22&lt;'IN-機率層級說明'!$C$5),'IN-機率層級說明'!$A$5,IF(AND(F22&gt;='IN-機率層級說明'!F22,F22&lt;'IN-機率層級說明'!$C$4),'IN-機率層級說明'!$A$4,'IN-機率層級說明'!$A$3))))</f>
        <v>#DIV/0!</v>
      </c>
      <c r="I22" s="9" t="s">
        <v>33</v>
      </c>
    </row>
    <row r="23" ht="15.75" customHeight="1">
      <c r="A23" s="6" t="s">
        <v>50</v>
      </c>
      <c r="B23" s="39"/>
      <c r="C23" s="39"/>
      <c r="D23" s="39"/>
      <c r="E23" s="39"/>
      <c r="F23" s="41" t="str">
        <f>AVERAGE('IN-案件機率總表'!21:21)</f>
        <v>#DIV/0!</v>
      </c>
      <c r="G23" s="40" t="str">
        <f>AVERAGE('IN-案件機率總表'!21:21)</f>
        <v>#DIV/0!</v>
      </c>
      <c r="H23" s="9" t="str">
        <f>IF(F23="","",IF(F23&gt;'IN-機率層級說明'!$C$6,'IN-機率層級說明'!$A$6,IF(AND(F23&gt;='IN-機率層級說明'!F24,F23&lt;'IN-機率層級說明'!$C$5),'IN-機率層級說明'!$A$5,IF(AND(F23&gt;='IN-機率層級說明'!F23,F23&lt;'IN-機率層級說明'!$C$4),'IN-機率層級說明'!$A$4,'IN-機率層級說明'!$A$3))))</f>
        <v>#DIV/0!</v>
      </c>
      <c r="I23" s="9" t="s">
        <v>33</v>
      </c>
    </row>
    <row r="24" ht="15.75" customHeight="1">
      <c r="A24" s="6" t="s">
        <v>51</v>
      </c>
      <c r="B24" s="39"/>
      <c r="C24" s="39"/>
      <c r="D24" s="39"/>
      <c r="E24" s="39"/>
      <c r="F24" s="41" t="str">
        <f>AVERAGE('IN-案件機率總表'!22:22)</f>
        <v>#DIV/0!</v>
      </c>
      <c r="G24" s="40" t="str">
        <f>AVERAGE('IN-案件機率總表'!22:22)</f>
        <v>#DIV/0!</v>
      </c>
      <c r="H24" s="9" t="str">
        <f>IF(F24="","",IF(F24&gt;'IN-機率層級說明'!$C$6,'IN-機率層級說明'!$A$6,IF(AND(F24&gt;='IN-機率層級說明'!F25,F24&lt;'IN-機率層級說明'!$C$5),'IN-機率層級說明'!$A$5,IF(AND(F24&gt;='IN-機率層級說明'!F24,F24&lt;'IN-機率層級說明'!$C$4),'IN-機率層級說明'!$A$4,'IN-機率層級說明'!$A$3))))</f>
        <v>#DIV/0!</v>
      </c>
      <c r="I24" s="9" t="s">
        <v>33</v>
      </c>
    </row>
    <row r="25" ht="15.75" customHeight="1">
      <c r="A25" s="6" t="s">
        <v>52</v>
      </c>
      <c r="B25" s="39"/>
      <c r="C25" s="39"/>
      <c r="D25" s="39"/>
      <c r="E25" s="39"/>
      <c r="F25" s="41" t="str">
        <f>AVERAGE('IN-案件機率總表'!23:23)</f>
        <v>#DIV/0!</v>
      </c>
      <c r="G25" s="40" t="str">
        <f>AVERAGE('IN-案件機率總表'!23:23)</f>
        <v>#DIV/0!</v>
      </c>
      <c r="H25" s="9" t="str">
        <f>IF(F25="","",IF(F25&gt;'IN-機率層級說明'!$C$6,'IN-機率層級說明'!$A$6,IF(AND(F25&gt;='IN-機率層級說明'!F26,F25&lt;'IN-機率層級說明'!$C$5),'IN-機率層級說明'!$A$5,IF(AND(F25&gt;='IN-機率層級說明'!F25,F25&lt;'IN-機率層級說明'!$C$4),'IN-機率層級說明'!$A$4,'IN-機率層級說明'!$A$3))))</f>
        <v>#DIV/0!</v>
      </c>
      <c r="I25" s="9" t="s">
        <v>33</v>
      </c>
    </row>
    <row r="26" ht="15.75" customHeight="1">
      <c r="A26" s="6" t="s">
        <v>53</v>
      </c>
      <c r="B26" s="39"/>
      <c r="C26" s="39"/>
      <c r="D26" s="39"/>
      <c r="E26" s="39"/>
      <c r="F26" s="41" t="str">
        <f>AVERAGE('IN-案件機率總表'!24:24)</f>
        <v>#DIV/0!</v>
      </c>
      <c r="G26" s="40" t="str">
        <f>AVERAGE('IN-案件機率總表'!24:24)</f>
        <v>#DIV/0!</v>
      </c>
      <c r="H26" s="9" t="str">
        <f>IF(F26="","",IF(F26&gt;'IN-機率層級說明'!$C$6,'IN-機率層級說明'!$A$6,IF(AND(F26&gt;='IN-機率層級說明'!F27,F26&lt;'IN-機率層級說明'!$C$5),'IN-機率層級說明'!$A$5,IF(AND(F26&gt;='IN-機率層級說明'!F26,F26&lt;'IN-機率層級說明'!$C$4),'IN-機率層級說明'!$A$4,'IN-機率層級說明'!$A$3))))</f>
        <v>#DIV/0!</v>
      </c>
      <c r="I26" s="9" t="s">
        <v>33</v>
      </c>
    </row>
    <row r="27" ht="15.75" customHeight="1">
      <c r="A27" s="6" t="s">
        <v>54</v>
      </c>
      <c r="B27" s="39"/>
      <c r="C27" s="39"/>
      <c r="D27" s="39"/>
      <c r="E27" s="39"/>
      <c r="F27" s="41" t="str">
        <f>AVERAGE('IN-案件機率總表'!25:25)</f>
        <v>#DIV/0!</v>
      </c>
      <c r="G27" s="40" t="str">
        <f>AVERAGE('IN-案件機率總表'!25:25)</f>
        <v>#DIV/0!</v>
      </c>
      <c r="H27" s="9" t="str">
        <f>IF(F27="","",IF(F27&gt;'IN-機率層級說明'!$C$6,'IN-機率層級說明'!$A$6,IF(AND(F27&gt;='IN-機率層級說明'!F28,F27&lt;'IN-機率層級說明'!$C$5),'IN-機率層級說明'!$A$5,IF(AND(F27&gt;='IN-機率層級說明'!F27,F27&lt;'IN-機率層級說明'!$C$4),'IN-機率層級說明'!$A$4,'IN-機率層級說明'!$A$3))))</f>
        <v>#DIV/0!</v>
      </c>
      <c r="I27" s="9" t="s">
        <v>29</v>
      </c>
    </row>
    <row r="28" ht="15.75" customHeight="1">
      <c r="A28" s="6" t="s">
        <v>55</v>
      </c>
      <c r="B28" s="39"/>
      <c r="C28" s="39"/>
      <c r="D28" s="39"/>
      <c r="E28" s="39"/>
      <c r="F28" s="41" t="str">
        <f>AVERAGE('IN-案件機率總表'!26:26)</f>
        <v>#DIV/0!</v>
      </c>
      <c r="G28" s="40" t="str">
        <f>AVERAGE('IN-案件機率總表'!26:26)</f>
        <v>#DIV/0!</v>
      </c>
      <c r="H28" s="9" t="str">
        <f>IF(F28="","",IF(F28&gt;'IN-機率層級說明'!$C$6,'IN-機率層級說明'!$A$6,IF(AND(F28&gt;='IN-機率層級說明'!F29,F28&lt;'IN-機率層級說明'!$C$5),'IN-機率層級說明'!$A$5,IF(AND(F28&gt;='IN-機率層級說明'!F28,F28&lt;'IN-機率層級說明'!$C$4),'IN-機率層級說明'!$A$4,'IN-機率層級說明'!$A$3))))</f>
        <v>#DIV/0!</v>
      </c>
      <c r="I28" s="9" t="s">
        <v>31</v>
      </c>
    </row>
    <row r="29" ht="15.75" customHeight="1">
      <c r="A29" s="6" t="s">
        <v>56</v>
      </c>
      <c r="B29" s="39"/>
      <c r="C29" s="39"/>
      <c r="D29" s="39"/>
      <c r="E29" s="39"/>
      <c r="F29" s="41" t="str">
        <f>AVERAGE('IN-案件機率總表'!27:27)</f>
        <v>#DIV/0!</v>
      </c>
      <c r="G29" s="40" t="str">
        <f>AVERAGE('IN-案件機率總表'!27:27)</f>
        <v>#DIV/0!</v>
      </c>
      <c r="H29" s="9" t="str">
        <f>IF(F29="","",IF(F29&gt;'IN-機率層級說明'!$C$6,'IN-機率層級說明'!$A$6,IF(AND(F29&gt;='IN-機率層級說明'!F30,F29&lt;'IN-機率層級說明'!$C$5),'IN-機率層級說明'!$A$5,IF(AND(F29&gt;='IN-機率層級說明'!F29,F29&lt;'IN-機率層級說明'!$C$4),'IN-機率層級說明'!$A$4,'IN-機率層級說明'!$A$3))))</f>
        <v>#DIV/0!</v>
      </c>
      <c r="I29" s="9" t="s">
        <v>33</v>
      </c>
    </row>
    <row r="30" ht="15.75" customHeight="1">
      <c r="A30" s="6" t="s">
        <v>57</v>
      </c>
      <c r="B30" s="39"/>
      <c r="C30" s="39"/>
      <c r="D30" s="39"/>
      <c r="E30" s="39"/>
      <c r="F30" s="41" t="str">
        <f>AVERAGE('IN-案件機率總表'!28:28)</f>
        <v>#DIV/0!</v>
      </c>
      <c r="G30" s="40" t="str">
        <f>AVERAGE('IN-案件機率總表'!28:28)</f>
        <v>#DIV/0!</v>
      </c>
      <c r="H30" s="9" t="str">
        <f>IF(F30="","",IF(F30&gt;'IN-機率層級說明'!$C$6,'IN-機率層級說明'!$A$6,IF(AND(F30&gt;='IN-機率層級說明'!F31,F30&lt;'IN-機率層級說明'!$C$5),'IN-機率層級說明'!$A$5,IF(AND(F30&gt;='IN-機率層級說明'!F30,F30&lt;'IN-機率層級說明'!$C$4),'IN-機率層級說明'!$A$4,'IN-機率層級說明'!$A$3))))</f>
        <v>#DIV/0!</v>
      </c>
      <c r="I30" s="9" t="s">
        <v>33</v>
      </c>
    </row>
    <row r="31" ht="15.75" customHeight="1">
      <c r="A31" s="6" t="s">
        <v>58</v>
      </c>
      <c r="B31" s="39"/>
      <c r="C31" s="39"/>
      <c r="D31" s="39"/>
      <c r="E31" s="39"/>
      <c r="F31" s="41" t="str">
        <f>AVERAGE('IN-案件機率總表'!29:29)</f>
        <v>#DIV/0!</v>
      </c>
      <c r="G31" s="40" t="str">
        <f>AVERAGE('IN-案件機率總表'!29:29)</f>
        <v>#DIV/0!</v>
      </c>
      <c r="H31" s="9" t="str">
        <f>IF(F31="","",IF(F31&gt;'IN-機率層級說明'!$C$6,'IN-機率層級說明'!$A$6,IF(AND(F31&gt;='IN-機率層級說明'!F32,F31&lt;'IN-機率層級說明'!$C$5),'IN-機率層級說明'!$A$5,IF(AND(F31&gt;='IN-機率層級說明'!F31,F31&lt;'IN-機率層級說明'!$C$4),'IN-機率層級說明'!$A$4,'IN-機率層級說明'!$A$3))))</f>
        <v>#DIV/0!</v>
      </c>
      <c r="I31" s="9" t="s">
        <v>33</v>
      </c>
    </row>
    <row r="32" ht="15.75" customHeight="1">
      <c r="A32" s="6" t="s">
        <v>59</v>
      </c>
      <c r="B32" s="39"/>
      <c r="C32" s="39"/>
      <c r="D32" s="39"/>
      <c r="E32" s="39"/>
      <c r="F32" s="41" t="str">
        <f>AVERAGE('IN-案件機率總表'!30:30)</f>
        <v>#DIV/0!</v>
      </c>
      <c r="G32" s="40" t="str">
        <f>AVERAGE('IN-案件機率總表'!30:30)</f>
        <v>#DIV/0!</v>
      </c>
      <c r="H32" s="9" t="str">
        <f>IF(F32="","",IF(F32&gt;'IN-機率層級說明'!$C$6,'IN-機率層級說明'!$A$6,IF(AND(F32&gt;='IN-機率層級說明'!F33,F32&lt;'IN-機率層級說明'!$C$5),'IN-機率層級說明'!$A$5,IF(AND(F32&gt;='IN-機率層級說明'!F32,F32&lt;'IN-機率層級說明'!$C$4),'IN-機率層級說明'!$A$4,'IN-機率層級說明'!$A$3))))</f>
        <v>#DIV/0!</v>
      </c>
      <c r="I32" s="9" t="s">
        <v>33</v>
      </c>
    </row>
    <row r="33" ht="15.75" customHeight="1">
      <c r="A33" s="6" t="s">
        <v>60</v>
      </c>
      <c r="B33" s="39"/>
      <c r="C33" s="39"/>
      <c r="D33" s="39"/>
      <c r="E33" s="39"/>
      <c r="F33" s="41" t="str">
        <f>AVERAGE('IN-案件機率總表'!31:31)</f>
        <v>#DIV/0!</v>
      </c>
      <c r="G33" s="40" t="str">
        <f>AVERAGE('IN-案件機率總表'!31:31)</f>
        <v>#DIV/0!</v>
      </c>
      <c r="H33" s="9" t="str">
        <f>IF(F33="","",IF(F33&gt;'IN-機率層級說明'!$C$6,'IN-機率層級說明'!$A$6,IF(AND(F33&gt;='IN-機率層級說明'!F34,F33&lt;'IN-機率層級說明'!$C$5),'IN-機率層級說明'!$A$5,IF(AND(F33&gt;='IN-機率層級說明'!F33,F33&lt;'IN-機率層級說明'!$C$4),'IN-機率層級說明'!$A$4,'IN-機率層級說明'!$A$3))))</f>
        <v>#DIV/0!</v>
      </c>
      <c r="I33" s="9" t="s">
        <v>33</v>
      </c>
    </row>
    <row r="34" ht="15.75" customHeight="1">
      <c r="A34" s="6" t="s">
        <v>61</v>
      </c>
      <c r="B34" s="39"/>
      <c r="C34" s="39"/>
      <c r="D34" s="39"/>
      <c r="E34" s="39"/>
      <c r="F34" s="41" t="str">
        <f>AVERAGE('IN-案件機率總表'!32:32)</f>
        <v>#DIV/0!</v>
      </c>
      <c r="G34" s="40" t="str">
        <f>AVERAGE('IN-案件機率總表'!32:32)</f>
        <v>#DIV/0!</v>
      </c>
      <c r="H34" s="9" t="str">
        <f>IF(F34="","",IF(F34&gt;'IN-機率層級說明'!$C$6,'IN-機率層級說明'!$A$6,IF(AND(F34&gt;='IN-機率層級說明'!F35,F34&lt;'IN-機率層級說明'!$C$5),'IN-機率層級說明'!$A$5,IF(AND(F34&gt;='IN-機率層級說明'!F34,F34&lt;'IN-機率層級說明'!$C$4),'IN-機率層級說明'!$A$4,'IN-機率層級說明'!$A$3))))</f>
        <v>#DIV/0!</v>
      </c>
      <c r="I34" s="9" t="s">
        <v>33</v>
      </c>
    </row>
    <row r="35" ht="15.75" customHeight="1">
      <c r="A35" s="6" t="s">
        <v>62</v>
      </c>
      <c r="B35" s="39"/>
      <c r="C35" s="39"/>
      <c r="D35" s="39"/>
      <c r="E35" s="39"/>
      <c r="F35" s="41" t="str">
        <f>AVERAGE('IN-案件機率總表'!33:33)</f>
        <v>#DIV/0!</v>
      </c>
      <c r="G35" s="40" t="str">
        <f>AVERAGE('IN-案件機率總表'!33:33)</f>
        <v>#DIV/0!</v>
      </c>
      <c r="H35" s="9" t="str">
        <f>IF(F35="","",IF(F35&gt;'IN-機率層級說明'!$C$6,'IN-機率層級說明'!$A$6,IF(AND(F35&gt;='IN-機率層級說明'!F36,F35&lt;'IN-機率層級說明'!$C$5),'IN-機率層級說明'!$A$5,IF(AND(F35&gt;='IN-機率層級說明'!F35,F35&lt;'IN-機率層級說明'!$C$4),'IN-機率層級說明'!$A$4,'IN-機率層級說明'!$A$3))))</f>
        <v>#DIV/0!</v>
      </c>
      <c r="I35" s="9" t="s">
        <v>33</v>
      </c>
    </row>
    <row r="36" ht="15.75" customHeight="1">
      <c r="A36" s="6" t="s">
        <v>63</v>
      </c>
      <c r="B36" s="39"/>
      <c r="C36" s="39"/>
      <c r="D36" s="39"/>
      <c r="E36" s="39"/>
      <c r="F36" s="41" t="str">
        <f>AVERAGE('IN-案件機率總表'!34:34)</f>
        <v>#DIV/0!</v>
      </c>
      <c r="G36" s="40" t="str">
        <f>AVERAGE('IN-案件機率總表'!34:34)</f>
        <v>#DIV/0!</v>
      </c>
      <c r="H36" s="9" t="str">
        <f>IF(F36="","",IF(F36&gt;'IN-機率層級說明'!$C$6,'IN-機率層級說明'!$A$6,IF(AND(F36&gt;='IN-機率層級說明'!F37,F36&lt;'IN-機率層級說明'!$C$5),'IN-機率層級說明'!$A$5,IF(AND(F36&gt;='IN-機率層級說明'!F36,F36&lt;'IN-機率層級說明'!$C$4),'IN-機率層級說明'!$A$4,'IN-機率層級說明'!$A$3))))</f>
        <v>#DIV/0!</v>
      </c>
      <c r="I36" s="9" t="s">
        <v>33</v>
      </c>
    </row>
    <row r="37" ht="15.75" customHeight="1">
      <c r="A37" s="6" t="s">
        <v>64</v>
      </c>
      <c r="B37" s="39"/>
      <c r="C37" s="39"/>
      <c r="D37" s="39"/>
      <c r="E37" s="39"/>
      <c r="F37" s="41" t="str">
        <f>AVERAGE('IN-案件機率總表'!35:35)</f>
        <v>#DIV/0!</v>
      </c>
      <c r="G37" s="40" t="str">
        <f>AVERAGE('IN-案件機率總表'!35:35)</f>
        <v>#DIV/0!</v>
      </c>
      <c r="H37" s="9" t="str">
        <f>IF(F37="","",IF(F37&gt;'IN-機率層級說明'!$C$6,'IN-機率層級說明'!$A$6,IF(AND(F37&gt;='IN-機率層級說明'!F38,F37&lt;'IN-機率層級說明'!$C$5),'IN-機率層級說明'!$A$5,IF(AND(F37&gt;='IN-機率層級說明'!F37,F37&lt;'IN-機率層級說明'!$C$4),'IN-機率層級說明'!$A$4,'IN-機率層級說明'!$A$3))))</f>
        <v>#DIV/0!</v>
      </c>
      <c r="I37" s="9" t="s">
        <v>33</v>
      </c>
    </row>
    <row r="38" ht="15.75" customHeight="1">
      <c r="A38" s="6" t="s">
        <v>65</v>
      </c>
      <c r="B38" s="39"/>
      <c r="C38" s="39"/>
      <c r="D38" s="39"/>
      <c r="E38" s="39"/>
      <c r="F38" s="41" t="str">
        <f>AVERAGE('IN-案件機率總表'!36:36)</f>
        <v>#DIV/0!</v>
      </c>
      <c r="G38" s="40" t="str">
        <f>AVERAGE('IN-案件機率總表'!36:36)</f>
        <v>#DIV/0!</v>
      </c>
      <c r="H38" s="9" t="str">
        <f>IF(F38="","",IF(F38&gt;'IN-機率層級說明'!$C$6,'IN-機率層級說明'!$A$6,IF(AND(F38&gt;='IN-機率層級說明'!F39,F38&lt;'IN-機率層級說明'!$C$5),'IN-機率層級說明'!$A$5,IF(AND(F38&gt;='IN-機率層級說明'!F38,F38&lt;'IN-機率層級說明'!$C$4),'IN-機率層級說明'!$A$4,'IN-機率層級說明'!$A$3))))</f>
        <v>#DIV/0!</v>
      </c>
      <c r="I38" s="9" t="s">
        <v>33</v>
      </c>
    </row>
    <row r="39" ht="15.75" customHeight="1">
      <c r="A39" s="6" t="s">
        <v>66</v>
      </c>
      <c r="B39" s="39"/>
      <c r="C39" s="39"/>
      <c r="D39" s="39"/>
      <c r="E39" s="39"/>
      <c r="F39" s="41" t="str">
        <f>AVERAGE('IN-案件機率總表'!37:37)</f>
        <v>#DIV/0!</v>
      </c>
      <c r="G39" s="40" t="str">
        <f>AVERAGE('IN-案件機率總表'!37:37)</f>
        <v>#DIV/0!</v>
      </c>
      <c r="H39" s="9" t="str">
        <f>IF(F39="","",IF(F39&gt;'IN-機率層級說明'!$C$6,'IN-機率層級說明'!$A$6,IF(AND(F39&gt;='IN-機率層級說明'!F40,F39&lt;'IN-機率層級說明'!$C$5),'IN-機率層級說明'!$A$5,IF(AND(F39&gt;='IN-機率層級說明'!F39,F39&lt;'IN-機率層級說明'!$C$4),'IN-機率層級說明'!$A$4,'IN-機率層級說明'!$A$3))))</f>
        <v>#DIV/0!</v>
      </c>
      <c r="I39" s="9" t="s">
        <v>29</v>
      </c>
    </row>
    <row r="40" ht="15.75" customHeight="1">
      <c r="A40" s="6" t="s">
        <v>67</v>
      </c>
      <c r="B40" s="39"/>
      <c r="C40" s="39"/>
      <c r="D40" s="39"/>
      <c r="E40" s="39"/>
      <c r="F40" s="41" t="str">
        <f>AVERAGE('IN-案件機率總表'!38:38)</f>
        <v>#DIV/0!</v>
      </c>
      <c r="G40" s="40" t="str">
        <f>AVERAGE('IN-案件機率總表'!38:38)</f>
        <v>#DIV/0!</v>
      </c>
      <c r="H40" s="9" t="str">
        <f>IF(F40="","",IF(F40&gt;'IN-機率層級說明'!$C$6,'IN-機率層級說明'!$A$6,IF(AND(F40&gt;='IN-機率層級說明'!F41,F40&lt;'IN-機率層級說明'!$C$5),'IN-機率層級說明'!$A$5,IF(AND(F40&gt;='IN-機率層級說明'!F40,F40&lt;'IN-機率層級說明'!$C$4),'IN-機率層級說明'!$A$4,'IN-機率層級說明'!$A$3))))</f>
        <v>#DIV/0!</v>
      </c>
      <c r="I40" s="9" t="s">
        <v>29</v>
      </c>
    </row>
    <row r="41" ht="15.75" customHeight="1">
      <c r="A41" s="6" t="s">
        <v>68</v>
      </c>
      <c r="B41" s="39"/>
      <c r="C41" s="39"/>
      <c r="D41" s="39"/>
      <c r="E41" s="39"/>
      <c r="F41" s="41" t="str">
        <f>AVERAGE('IN-案件機率總表'!39:39)</f>
        <v>#DIV/0!</v>
      </c>
      <c r="G41" s="40" t="str">
        <f>AVERAGE('IN-案件機率總表'!39:39)</f>
        <v>#DIV/0!</v>
      </c>
      <c r="H41" s="9" t="str">
        <f>IF(F41="","",IF(F41&gt;'IN-機率層級說明'!$C$6,'IN-機率層級說明'!$A$6,IF(AND(F41&gt;='IN-機率層級說明'!F42,F41&lt;'IN-機率層級說明'!$C$5),'IN-機率層級說明'!$A$5,IF(AND(F41&gt;='IN-機率層級說明'!F41,F41&lt;'IN-機率層級說明'!$C$4),'IN-機率層級說明'!$A$4,'IN-機率層級說明'!$A$3))))</f>
        <v>#DIV/0!</v>
      </c>
      <c r="I41" s="9" t="s">
        <v>33</v>
      </c>
    </row>
    <row r="42" ht="15.75" customHeight="1">
      <c r="A42" s="6" t="s">
        <v>69</v>
      </c>
      <c r="B42" s="39"/>
      <c r="C42" s="39"/>
      <c r="D42" s="39"/>
      <c r="E42" s="39"/>
      <c r="F42" s="41" t="str">
        <f>AVERAGE('IN-案件機率總表'!40:40)</f>
        <v>#DIV/0!</v>
      </c>
      <c r="G42" s="40" t="str">
        <f>AVERAGE('IN-案件機率總表'!40:40)</f>
        <v>#DIV/0!</v>
      </c>
      <c r="H42" s="9" t="str">
        <f>IF(F42="","",IF(F42&gt;'IN-機率層級說明'!$C$6,'IN-機率層級說明'!$A$6,IF(AND(F42&gt;='IN-機率層級說明'!F43,F42&lt;'IN-機率層級說明'!$C$5),'IN-機率層級說明'!$A$5,IF(AND(F42&gt;='IN-機率層級說明'!F42,F42&lt;'IN-機率層級說明'!$C$4),'IN-機率層級說明'!$A$4,'IN-機率層級說明'!$A$3))))</f>
        <v>#DIV/0!</v>
      </c>
      <c r="I42" s="9" t="s">
        <v>33</v>
      </c>
    </row>
    <row r="43" ht="15.75" customHeight="1">
      <c r="A43" s="6" t="s">
        <v>70</v>
      </c>
      <c r="B43" s="39"/>
      <c r="C43" s="39"/>
      <c r="D43" s="39"/>
      <c r="E43" s="39"/>
      <c r="F43" s="41" t="str">
        <f>AVERAGE('IN-案件機率總表'!41:41)</f>
        <v>#DIV/0!</v>
      </c>
      <c r="G43" s="40" t="str">
        <f>AVERAGE('IN-案件機率總表'!41:41)</f>
        <v>#DIV/0!</v>
      </c>
      <c r="H43" s="9" t="str">
        <f>IF(F43="","",IF(F43&gt;'IN-機率層級說明'!$C$6,'IN-機率層級說明'!$A$6,IF(AND(F43&gt;='IN-機率層級說明'!F44,F43&lt;'IN-機率層級說明'!$C$5),'IN-機率層級說明'!$A$5,IF(AND(F43&gt;='IN-機率層級說明'!F43,F43&lt;'IN-機率層級說明'!$C$4),'IN-機率層級說明'!$A$4,'IN-機率層級說明'!$A$3))))</f>
        <v>#DIV/0!</v>
      </c>
      <c r="I43" s="9" t="s">
        <v>33</v>
      </c>
    </row>
    <row r="44" ht="15.75" customHeight="1">
      <c r="A44" s="6" t="s">
        <v>71</v>
      </c>
      <c r="B44" s="39"/>
      <c r="C44" s="39"/>
      <c r="D44" s="39"/>
      <c r="E44" s="39"/>
      <c r="F44" s="41" t="str">
        <f>AVERAGE('IN-案件機率總表'!42:42)</f>
        <v>#DIV/0!</v>
      </c>
      <c r="G44" s="40" t="str">
        <f>AVERAGE('IN-案件機率總表'!42:42)</f>
        <v>#DIV/0!</v>
      </c>
      <c r="H44" s="9" t="str">
        <f>IF(F44="","",IF(F44&gt;'IN-機率層級說明'!$C$6,'IN-機率層級說明'!$A$6,IF(AND(F44&gt;='IN-機率層級說明'!F45,F44&lt;'IN-機率層級說明'!$C$5),'IN-機率層級說明'!$A$5,IF(AND(F44&gt;='IN-機率層級說明'!F44,F44&lt;'IN-機率層級說明'!$C$4),'IN-機率層級說明'!$A$4,'IN-機率層級說明'!$A$3))))</f>
        <v>#DIV/0!</v>
      </c>
      <c r="I44" s="9" t="s">
        <v>33</v>
      </c>
    </row>
    <row r="45" ht="15.75" customHeight="1">
      <c r="A45" s="6" t="s">
        <v>72</v>
      </c>
      <c r="B45" s="39"/>
      <c r="C45" s="39"/>
      <c r="D45" s="39"/>
      <c r="E45" s="39"/>
      <c r="F45" s="41" t="str">
        <f>AVERAGE('IN-案件機率總表'!43:43)</f>
        <v>#DIV/0!</v>
      </c>
      <c r="G45" s="40" t="str">
        <f>AVERAGE('IN-案件機率總表'!43:43)</f>
        <v>#DIV/0!</v>
      </c>
      <c r="H45" s="9" t="str">
        <f>IF(F45="","",IF(F45&gt;'IN-機率層級說明'!$C$6,'IN-機率層級說明'!$A$6,IF(AND(F45&gt;='IN-機率層級說明'!F46,F45&lt;'IN-機率層級說明'!$C$5),'IN-機率層級說明'!$A$5,IF(AND(F45&gt;='IN-機率層級說明'!F45,F45&lt;'IN-機率層級說明'!$C$4),'IN-機率層級說明'!$A$4,'IN-機率層級說明'!$A$3))))</f>
        <v>#DIV/0!</v>
      </c>
      <c r="I45" s="9" t="s">
        <v>33</v>
      </c>
    </row>
    <row r="46" ht="15.75" customHeight="1">
      <c r="A46" s="6" t="s">
        <v>73</v>
      </c>
      <c r="B46" s="39"/>
      <c r="C46" s="39"/>
      <c r="D46" s="39"/>
      <c r="E46" s="39"/>
      <c r="F46" s="41" t="str">
        <f>AVERAGE('IN-案件機率總表'!44:44)</f>
        <v>#DIV/0!</v>
      </c>
      <c r="G46" s="40" t="str">
        <f>AVERAGE('IN-案件機率總表'!44:44)</f>
        <v>#DIV/0!</v>
      </c>
      <c r="H46" s="9" t="str">
        <f>IF(F46="","",IF(F46&gt;'IN-機率層級說明'!$C$6,'IN-機率層級說明'!$A$6,IF(AND(F46&gt;='IN-機率層級說明'!F47,F46&lt;'IN-機率層級說明'!$C$5),'IN-機率層級說明'!$A$5,IF(AND(F46&gt;='IN-機率層級說明'!F46,F46&lt;'IN-機率層級說明'!$C$4),'IN-機率層級說明'!$A$4,'IN-機率層級說明'!$A$3))))</f>
        <v>#DIV/0!</v>
      </c>
      <c r="I46" s="9" t="s">
        <v>33</v>
      </c>
    </row>
    <row r="47" ht="15.75" customHeight="1">
      <c r="A47" s="6" t="s">
        <v>74</v>
      </c>
      <c r="B47" s="39"/>
      <c r="C47" s="39"/>
      <c r="D47" s="39"/>
      <c r="E47" s="39"/>
      <c r="F47" s="41" t="str">
        <f>AVERAGE('IN-案件機率總表'!45:45)</f>
        <v>#DIV/0!</v>
      </c>
      <c r="G47" s="40" t="str">
        <f>AVERAGE('IN-案件機率總表'!45:45)</f>
        <v>#DIV/0!</v>
      </c>
      <c r="H47" s="9" t="str">
        <f>IF(F47="","",IF(F47&gt;'IN-機率層級說明'!$C$6,'IN-機率層級說明'!$A$6,IF(AND(F47&gt;='IN-機率層級說明'!F48,F47&lt;'IN-機率層級說明'!$C$5),'IN-機率層級說明'!$A$5,IF(AND(F47&gt;='IN-機率層級說明'!F47,F47&lt;'IN-機率層級說明'!$C$4),'IN-機率層級說明'!$A$4,'IN-機率層級說明'!$A$3))))</f>
        <v>#DIV/0!</v>
      </c>
      <c r="I47" s="9" t="s">
        <v>33</v>
      </c>
    </row>
    <row r="48" ht="15.75" customHeight="1">
      <c r="A48" s="6" t="s">
        <v>75</v>
      </c>
      <c r="B48" s="39"/>
      <c r="C48" s="39"/>
      <c r="D48" s="39"/>
      <c r="E48" s="39"/>
      <c r="F48" s="41" t="str">
        <f>AVERAGE('IN-案件機率總表'!46:46)</f>
        <v>#DIV/0!</v>
      </c>
      <c r="G48" s="40" t="str">
        <f>AVERAGE('IN-案件機率總表'!46:46)</f>
        <v>#DIV/0!</v>
      </c>
      <c r="H48" s="9" t="str">
        <f>IF(F48="","",IF(F48&gt;'IN-機率層級說明'!$C$6,'IN-機率層級說明'!$A$6,IF(AND(F48&gt;='IN-機率層級說明'!F49,F48&lt;'IN-機率層級說明'!$C$5),'IN-機率層級說明'!$A$5,IF(AND(F48&gt;='IN-機率層級說明'!F48,F48&lt;'IN-機率層級說明'!$C$4),'IN-機率層級說明'!$A$4,'IN-機率層級說明'!$A$3))))</f>
        <v>#DIV/0!</v>
      </c>
      <c r="I48" s="9" t="s">
        <v>33</v>
      </c>
    </row>
    <row r="49" ht="15.75" customHeight="1">
      <c r="A49" s="6" t="s">
        <v>76</v>
      </c>
      <c r="B49" s="39"/>
      <c r="C49" s="39"/>
      <c r="D49" s="39"/>
      <c r="E49" s="39"/>
      <c r="F49" s="41" t="str">
        <f>AVERAGE('IN-案件機率總表'!47:47)</f>
        <v>#DIV/0!</v>
      </c>
      <c r="G49" s="40" t="str">
        <f>AVERAGE('IN-案件機率總表'!47:47)</f>
        <v>#DIV/0!</v>
      </c>
      <c r="H49" s="9" t="str">
        <f>IF(F49="","",IF(F49&gt;'IN-機率層級說明'!$C$6,'IN-機率層級說明'!$A$6,IF(AND(F49&gt;='IN-機率層級說明'!F50,F49&lt;'IN-機率層級說明'!$C$5),'IN-機率層級說明'!$A$5,IF(AND(F49&gt;='IN-機率層級說明'!F49,F49&lt;'IN-機率層級說明'!$C$4),'IN-機率層級說明'!$A$4,'IN-機率層級說明'!$A$3))))</f>
        <v>#DIV/0!</v>
      </c>
      <c r="I49" s="9" t="s">
        <v>33</v>
      </c>
    </row>
    <row r="50" ht="15.75" customHeight="1">
      <c r="A50" s="6" t="s">
        <v>77</v>
      </c>
      <c r="B50" s="39"/>
      <c r="C50" s="39"/>
      <c r="D50" s="39"/>
      <c r="E50" s="39"/>
      <c r="F50" s="11" t="str">
        <f>AVERAGE('IN-案件機率總表'!48:48)</f>
        <v>#DIV/0!</v>
      </c>
      <c r="G50" s="40" t="str">
        <f>AVERAGE('IN-案件機率總表'!48:48)</f>
        <v>#DIV/0!</v>
      </c>
      <c r="H50" s="9" t="str">
        <f>IF(F50="","",IF(F50&gt;'IN-機率層級說明'!$C$6,'IN-機率層級說明'!$A$6,IF(AND(F50&gt;='IN-機率層級說明'!F51,F50&lt;'IN-機率層級說明'!$C$5),'IN-機率層級說明'!$A$5,IF(AND(F50&gt;='IN-機率層級說明'!F50,F50&lt;'IN-機率層級說明'!$C$4),'IN-機率層級說明'!$A$4,'IN-機率層級說明'!$A$3))))</f>
        <v>#DIV/0!</v>
      </c>
      <c r="I50" s="9" t="s">
        <v>29</v>
      </c>
    </row>
    <row r="51" ht="15.75" customHeight="1">
      <c r="A51" s="6" t="s">
        <v>78</v>
      </c>
      <c r="B51" s="39"/>
      <c r="C51" s="39"/>
      <c r="D51" s="39"/>
      <c r="E51" s="39"/>
      <c r="F51" s="41" t="str">
        <f>AVERAGE('IN-案件機率總表'!49:49)</f>
        <v>#DIV/0!</v>
      </c>
      <c r="G51" s="40" t="str">
        <f>AVERAGE('IN-案件機率總表'!49:49)</f>
        <v>#DIV/0!</v>
      </c>
      <c r="H51" s="9" t="str">
        <f>IF(F51="","",IF(F51&gt;'IN-機率層級說明'!$C$6,'IN-機率層級說明'!$A$6,IF(AND(F51&gt;='IN-機率層級說明'!F52,F51&lt;'IN-機率層級說明'!$C$5),'IN-機率層級說明'!$A$5,IF(AND(F51&gt;='IN-機率層級說明'!F51,F51&lt;'IN-機率層級說明'!$C$4),'IN-機率層級說明'!$A$4,'IN-機率層級說明'!$A$3))))</f>
        <v>#DIV/0!</v>
      </c>
      <c r="I51" s="9" t="s">
        <v>33</v>
      </c>
    </row>
    <row r="52" ht="15.75" customHeight="1">
      <c r="A52" s="6" t="s">
        <v>79</v>
      </c>
      <c r="B52" s="39"/>
      <c r="C52" s="39"/>
      <c r="D52" s="39"/>
      <c r="E52" s="39"/>
      <c r="F52" s="41" t="str">
        <f>AVERAGE('IN-案件機率總表'!50:50)</f>
        <v>#DIV/0!</v>
      </c>
      <c r="G52" s="40" t="str">
        <f>AVERAGE('IN-案件機率總表'!50:50)</f>
        <v>#DIV/0!</v>
      </c>
      <c r="H52" s="9" t="str">
        <f>IF(F52="","",IF(F52&gt;'IN-機率層級說明'!$C$6,'IN-機率層級說明'!$A$6,IF(AND(F52&gt;='IN-機率層級說明'!F53,F52&lt;'IN-機率層級說明'!$C$5),'IN-機率層級說明'!$A$5,IF(AND(F52&gt;='IN-機率層級說明'!F52,F52&lt;'IN-機率層級說明'!$C$4),'IN-機率層級說明'!$A$4,'IN-機率層級說明'!$A$3))))</f>
        <v>#DIV/0!</v>
      </c>
      <c r="I52" s="9" t="s">
        <v>33</v>
      </c>
    </row>
    <row r="53" ht="15.75" customHeight="1">
      <c r="A53" s="6" t="s">
        <v>80</v>
      </c>
      <c r="B53" s="39"/>
      <c r="C53" s="39"/>
      <c r="D53" s="39"/>
      <c r="E53" s="39"/>
      <c r="F53" s="41" t="str">
        <f>AVERAGE('IN-案件機率總表'!51:51)</f>
        <v>#DIV/0!</v>
      </c>
      <c r="G53" s="40" t="str">
        <f>AVERAGE('IN-案件機率總表'!51:51)</f>
        <v>#DIV/0!</v>
      </c>
      <c r="H53" s="9" t="str">
        <f>IF(F53="","",IF(F53&gt;'IN-機率層級說明'!$C$6,'IN-機率層級說明'!$A$6,IF(AND(F53&gt;='IN-機率層級說明'!F54,F53&lt;'IN-機率層級說明'!$C$5),'IN-機率層級說明'!$A$5,IF(AND(F53&gt;='IN-機率層級說明'!F53,F53&lt;'IN-機率層級說明'!$C$4),'IN-機率層級說明'!$A$4,'IN-機率層級說明'!$A$3))))</f>
        <v>#DIV/0!</v>
      </c>
      <c r="I53" s="9" t="s">
        <v>33</v>
      </c>
    </row>
    <row r="54" ht="15.75" customHeight="1">
      <c r="A54" s="6" t="s">
        <v>81</v>
      </c>
      <c r="B54" s="39"/>
      <c r="C54" s="39"/>
      <c r="D54" s="39"/>
      <c r="E54" s="39"/>
      <c r="F54" s="41" t="str">
        <f>AVERAGE('IN-案件機率總表'!52:52)</f>
        <v>#DIV/0!</v>
      </c>
      <c r="G54" s="40" t="str">
        <f>AVERAGE('IN-案件機率總表'!52:52)</f>
        <v>#DIV/0!</v>
      </c>
      <c r="H54" s="9" t="str">
        <f>IF(F54="","",IF(F54&gt;'IN-機率層級說明'!$C$6,'IN-機率層級說明'!$A$6,IF(AND(F54&gt;='IN-機率層級說明'!F55,F54&lt;'IN-機率層級說明'!$C$5),'IN-機率層級說明'!$A$5,IF(AND(F54&gt;='IN-機率層級說明'!F54,F54&lt;'IN-機率層級說明'!$C$4),'IN-機率層級說明'!$A$4,'IN-機率層級說明'!$A$3))))</f>
        <v>#DIV/0!</v>
      </c>
      <c r="I54" s="9" t="s">
        <v>33</v>
      </c>
    </row>
    <row r="55" ht="15.75" customHeight="1">
      <c r="A55" s="6" t="s">
        <v>82</v>
      </c>
      <c r="B55" s="39"/>
      <c r="C55" s="39"/>
      <c r="D55" s="39"/>
      <c r="E55" s="39"/>
      <c r="F55" s="41" t="str">
        <f>AVERAGE('IN-案件機率總表'!53:53)</f>
        <v>#DIV/0!</v>
      </c>
      <c r="G55" s="40" t="str">
        <f>AVERAGE('IN-案件機率總表'!53:53)</f>
        <v>#DIV/0!</v>
      </c>
      <c r="H55" s="9" t="str">
        <f>IF(F55="","",IF(F55&gt;'IN-機率層級說明'!$C$6,'IN-機率層級說明'!$A$6,IF(AND(F55&gt;='IN-機率層級說明'!F56,F55&lt;'IN-機率層級說明'!$C$5),'IN-機率層級說明'!$A$5,IF(AND(F55&gt;='IN-機率層級說明'!F55,F55&lt;'IN-機率層級說明'!$C$4),'IN-機率層級說明'!$A$4,'IN-機率層級說明'!$A$3))))</f>
        <v>#DIV/0!</v>
      </c>
      <c r="I55" s="9" t="s">
        <v>33</v>
      </c>
    </row>
    <row r="56" ht="15.75" customHeight="1">
      <c r="A56" s="6" t="s">
        <v>83</v>
      </c>
      <c r="B56" s="39"/>
      <c r="C56" s="39"/>
      <c r="D56" s="39"/>
      <c r="E56" s="39"/>
      <c r="F56" s="41" t="str">
        <f>AVERAGE('IN-案件機率總表'!54:54)</f>
        <v>#DIV/0!</v>
      </c>
      <c r="G56" s="40" t="str">
        <f>AVERAGE('IN-案件機率總表'!54:54)</f>
        <v>#DIV/0!</v>
      </c>
      <c r="H56" s="9" t="str">
        <f>IF(F56="","",IF(F56&gt;'IN-機率層級說明'!$C$6,'IN-機率層級說明'!$A$6,IF(AND(F56&gt;='IN-機率層級說明'!F57,F56&lt;'IN-機率層級說明'!$C$5),'IN-機率層級說明'!$A$5,IF(AND(F56&gt;='IN-機率層級說明'!F56,F56&lt;'IN-機率層級說明'!$C$4),'IN-機率層級說明'!$A$4,'IN-機率層級說明'!$A$3))))</f>
        <v>#DIV/0!</v>
      </c>
      <c r="I56" s="9" t="s">
        <v>33</v>
      </c>
    </row>
    <row r="57" ht="15.75" customHeight="1">
      <c r="A57" s="6" t="s">
        <v>84</v>
      </c>
      <c r="B57" s="39"/>
      <c r="C57" s="39"/>
      <c r="D57" s="39"/>
      <c r="E57" s="39"/>
      <c r="F57" s="41" t="str">
        <f>AVERAGE('IN-案件機率總表'!55:55)</f>
        <v>#DIV/0!</v>
      </c>
      <c r="G57" s="40" t="str">
        <f>AVERAGE('IN-案件機率總表'!55:55)</f>
        <v>#DIV/0!</v>
      </c>
      <c r="H57" s="9" t="str">
        <f>IF(F57="","",IF(F57&gt;'IN-機率層級說明'!$C$6,'IN-機率層級說明'!$A$6,IF(AND(F57&gt;='IN-機率層級說明'!F58,F57&lt;'IN-機率層級說明'!$C$5),'IN-機率層級說明'!$A$5,IF(AND(F57&gt;='IN-機率層級說明'!F57,F57&lt;'IN-機率層級說明'!$C$4),'IN-機率層級說明'!$A$4,'IN-機率層級說明'!$A$3))))</f>
        <v>#DIV/0!</v>
      </c>
      <c r="I57" s="9" t="s">
        <v>33</v>
      </c>
    </row>
    <row r="58" ht="15.75" customHeight="1">
      <c r="A58" s="6" t="s">
        <v>85</v>
      </c>
      <c r="B58" s="39"/>
      <c r="C58" s="39"/>
      <c r="D58" s="39"/>
      <c r="E58" s="39"/>
      <c r="F58" s="41" t="str">
        <f>AVERAGE('IN-案件機率總表'!56:56)</f>
        <v>#DIV/0!</v>
      </c>
      <c r="G58" s="40" t="str">
        <f>AVERAGE('IN-案件機率總表'!56:56)</f>
        <v>#DIV/0!</v>
      </c>
      <c r="H58" s="9" t="str">
        <f>IF(F58="","",IF(F58&gt;'IN-機率層級說明'!$C$6,'IN-機率層級說明'!$A$6,IF(AND(F58&gt;='IN-機率層級說明'!F59,F58&lt;'IN-機率層級說明'!$C$5),'IN-機率層級說明'!$A$5,IF(AND(F58&gt;='IN-機率層級說明'!F58,F58&lt;'IN-機率層級說明'!$C$4),'IN-機率層級說明'!$A$4,'IN-機率層級說明'!$A$3))))</f>
        <v>#DIV/0!</v>
      </c>
      <c r="I58" s="9" t="s">
        <v>33</v>
      </c>
    </row>
    <row r="59" ht="15.75" customHeight="1">
      <c r="A59" s="6" t="s">
        <v>86</v>
      </c>
      <c r="B59" s="39"/>
      <c r="C59" s="39"/>
      <c r="D59" s="39"/>
      <c r="E59" s="39"/>
      <c r="F59" s="41" t="str">
        <f>AVERAGE('IN-案件機率總表'!57:57)</f>
        <v>#DIV/0!</v>
      </c>
      <c r="G59" s="40" t="str">
        <f>AVERAGE('IN-案件機率總表'!57:57)</f>
        <v>#DIV/0!</v>
      </c>
      <c r="H59" s="9" t="str">
        <f>IF(F59="","",IF(F59&gt;'IN-機率層級說明'!$C$6,'IN-機率層級說明'!$A$6,IF(AND(F59&gt;='IN-機率層級說明'!F60,F59&lt;'IN-機率層級說明'!$C$5),'IN-機率層級說明'!$A$5,IF(AND(F59&gt;='IN-機率層級說明'!F59,F59&lt;'IN-機率層級說明'!$C$4),'IN-機率層級說明'!$A$4,'IN-機率層級說明'!$A$3))))</f>
        <v>#DIV/0!</v>
      </c>
      <c r="I59" s="9" t="s">
        <v>33</v>
      </c>
    </row>
    <row r="60" ht="15.75" customHeight="1">
      <c r="A60" s="6" t="s">
        <v>87</v>
      </c>
      <c r="B60" s="39"/>
      <c r="C60" s="39"/>
      <c r="D60" s="39"/>
      <c r="E60" s="39"/>
      <c r="F60" s="41" t="str">
        <f>AVERAGE('IN-案件機率總表'!58:58)</f>
        <v>#DIV/0!</v>
      </c>
      <c r="G60" s="40" t="str">
        <f>AVERAGE('IN-案件機率總表'!58:58)</f>
        <v>#DIV/0!</v>
      </c>
      <c r="H60" s="9" t="str">
        <f>IF(F60="","",IF(F60&gt;'IN-機率層級說明'!$C$6,'IN-機率層級說明'!$A$6,IF(AND(F60&gt;='IN-機率層級說明'!F61,F60&lt;'IN-機率層級說明'!$C$5),'IN-機率層級說明'!$A$5,IF(AND(F60&gt;='IN-機率層級說明'!F60,F60&lt;'IN-機率層級說明'!$C$4),'IN-機率層級說明'!$A$4,'IN-機率層級說明'!$A$3))))</f>
        <v>#DIV/0!</v>
      </c>
      <c r="I60" s="9" t="s">
        <v>33</v>
      </c>
    </row>
    <row r="61" ht="15.75" customHeight="1">
      <c r="A61" s="6" t="s">
        <v>88</v>
      </c>
      <c r="B61" s="39"/>
      <c r="C61" s="39"/>
      <c r="D61" s="39"/>
      <c r="E61" s="39"/>
      <c r="F61" s="41" t="str">
        <f>AVERAGE('IN-案件機率總表'!59:59)</f>
        <v>#DIV/0!</v>
      </c>
      <c r="G61" s="40" t="str">
        <f>AVERAGE('IN-案件機率總表'!59:59)</f>
        <v>#DIV/0!</v>
      </c>
      <c r="H61" s="9" t="str">
        <f>IF(F61="","",IF(F61&gt;'IN-機率層級說明'!$C$6,'IN-機率層級說明'!$A$6,IF(AND(F61&gt;='IN-機率層級說明'!F62,F61&lt;'IN-機率層級說明'!$C$5),'IN-機率層級說明'!$A$5,IF(AND(F61&gt;='IN-機率層級說明'!F61,F61&lt;'IN-機率層級說明'!$C$4),'IN-機率層級說明'!$A$4,'IN-機率層級說明'!$A$3))))</f>
        <v>#DIV/0!</v>
      </c>
      <c r="I61" s="9" t="s">
        <v>33</v>
      </c>
    </row>
    <row r="62" ht="15.75" customHeight="1">
      <c r="A62" s="6" t="s">
        <v>89</v>
      </c>
      <c r="B62" s="39"/>
      <c r="C62" s="39"/>
      <c r="D62" s="39"/>
      <c r="E62" s="39"/>
      <c r="F62" s="41" t="str">
        <f>AVERAGE('IN-案件機率總表'!60:60)</f>
        <v>#DIV/0!</v>
      </c>
      <c r="G62" s="40" t="str">
        <f>AVERAGE('IN-案件機率總表'!60:60)</f>
        <v>#DIV/0!</v>
      </c>
      <c r="H62" s="9" t="str">
        <f>IF(F62="","",IF(F62&gt;'IN-機率層級說明'!$C$6,'IN-機率層級說明'!$A$6,IF(AND(F62&gt;='IN-機率層級說明'!F63,F62&lt;'IN-機率層級說明'!$C$5),'IN-機率層級說明'!$A$5,IF(AND(F62&gt;='IN-機率層級說明'!F62,F62&lt;'IN-機率層級說明'!$C$4),'IN-機率層級說明'!$A$4,'IN-機率層級說明'!$A$3))))</f>
        <v>#DIV/0!</v>
      </c>
      <c r="I62" s="9" t="s">
        <v>31</v>
      </c>
    </row>
    <row r="63" ht="15.75" customHeight="1">
      <c r="A63" s="6" t="s">
        <v>90</v>
      </c>
      <c r="B63" s="39"/>
      <c r="C63" s="39"/>
      <c r="D63" s="39"/>
      <c r="E63" s="39"/>
      <c r="F63" s="41" t="str">
        <f>AVERAGE('IN-案件機率總表'!61:61)</f>
        <v>#DIV/0!</v>
      </c>
      <c r="G63" s="40" t="str">
        <f>AVERAGE('IN-案件機率總表'!61:61)</f>
        <v>#DIV/0!</v>
      </c>
      <c r="H63" s="9" t="str">
        <f>IF(F63="","",IF(F63&gt;'IN-機率層級說明'!$C$6,'IN-機率層級說明'!$A$6,IF(AND(F63&gt;='IN-機率層級說明'!F64,F63&lt;'IN-機率層級說明'!$C$5),'IN-機率層級說明'!$A$5,IF(AND(F63&gt;='IN-機率層級說明'!F63,F63&lt;'IN-機率層級說明'!$C$4),'IN-機率層級說明'!$A$4,'IN-機率層級說明'!$A$3))))</f>
        <v>#DIV/0!</v>
      </c>
      <c r="I63" s="9" t="s">
        <v>33</v>
      </c>
    </row>
    <row r="64" ht="15.75" customHeight="1">
      <c r="A64" s="6" t="s">
        <v>91</v>
      </c>
      <c r="B64" s="39"/>
      <c r="C64" s="39"/>
      <c r="D64" s="39"/>
      <c r="E64" s="39"/>
      <c r="F64" s="41" t="str">
        <f>AVERAGE('IN-案件機率總表'!62:62)</f>
        <v>#DIV/0!</v>
      </c>
      <c r="G64" s="40" t="str">
        <f>AVERAGE('IN-案件機率總表'!62:62)</f>
        <v>#DIV/0!</v>
      </c>
      <c r="H64" s="9" t="str">
        <f>IF(F64="","",IF(F64&gt;'IN-機率層級說明'!$C$6,'IN-機率層級說明'!$A$6,IF(AND(F64&gt;='IN-機率層級說明'!F65,F64&lt;'IN-機率層級說明'!$C$5),'IN-機率層級說明'!$A$5,IF(AND(F64&gt;='IN-機率層級說明'!F64,F64&lt;'IN-機率層級說明'!$C$4),'IN-機率層級說明'!$A$4,'IN-機率層級說明'!$A$3))))</f>
        <v>#DIV/0!</v>
      </c>
      <c r="I64" s="9" t="s">
        <v>33</v>
      </c>
    </row>
    <row r="65" ht="15.75" customHeight="1">
      <c r="A65" s="6" t="s">
        <v>92</v>
      </c>
      <c r="B65" s="39"/>
      <c r="C65" s="39"/>
      <c r="D65" s="39"/>
      <c r="E65" s="39"/>
      <c r="F65" s="41" t="str">
        <f>AVERAGE('IN-案件機率總表'!63:63)</f>
        <v>#DIV/0!</v>
      </c>
      <c r="G65" s="40" t="str">
        <f>AVERAGE('IN-案件機率總表'!63:63)</f>
        <v>#DIV/0!</v>
      </c>
      <c r="H65" s="9" t="str">
        <f>IF(F65="","",IF(F65&gt;'IN-機率層級說明'!$C$6,'IN-機率層級說明'!$A$6,IF(AND(F65&gt;='IN-機率層級說明'!F66,F65&lt;'IN-機率層級說明'!$C$5),'IN-機率層級說明'!$A$5,IF(AND(F65&gt;='IN-機率層級說明'!F65,F65&lt;'IN-機率層級說明'!$C$4),'IN-機率層級說明'!$A$4,'IN-機率層級說明'!$A$3))))</f>
        <v>#DIV/0!</v>
      </c>
      <c r="I65" s="9" t="s">
        <v>33</v>
      </c>
    </row>
    <row r="66" ht="15.75" customHeight="1">
      <c r="A66" s="6" t="s">
        <v>93</v>
      </c>
      <c r="B66" s="39"/>
      <c r="C66" s="39"/>
      <c r="D66" s="39"/>
      <c r="E66" s="39"/>
      <c r="F66" s="41" t="str">
        <f>AVERAGE('IN-案件機率總表'!64:64)</f>
        <v>#DIV/0!</v>
      </c>
      <c r="G66" s="40" t="str">
        <f>AVERAGE('IN-案件機率總表'!64:64)</f>
        <v>#DIV/0!</v>
      </c>
      <c r="H66" s="9" t="str">
        <f>IF(F66="","",IF(F66&gt;'IN-機率層級說明'!$C$6,'IN-機率層級說明'!$A$6,IF(AND(F66&gt;='IN-機率層級說明'!F67,F66&lt;'IN-機率層級說明'!$C$5),'IN-機率層級說明'!$A$5,IF(AND(F66&gt;='IN-機率層級說明'!F66,F66&lt;'IN-機率層級說明'!$C$4),'IN-機率層級說明'!$A$4,'IN-機率層級說明'!$A$3))))</f>
        <v>#DIV/0!</v>
      </c>
      <c r="I66" s="9" t="s">
        <v>33</v>
      </c>
    </row>
    <row r="67" ht="15.75" customHeight="1">
      <c r="A67" s="6" t="s">
        <v>94</v>
      </c>
      <c r="B67" s="39"/>
      <c r="C67" s="39"/>
      <c r="D67" s="39"/>
      <c r="E67" s="39"/>
      <c r="F67" s="41" t="str">
        <f>AVERAGE('IN-案件機率總表'!65:65)</f>
        <v>#DIV/0!</v>
      </c>
      <c r="G67" s="40" t="str">
        <f>AVERAGE('IN-案件機率總表'!65:65)</f>
        <v>#DIV/0!</v>
      </c>
      <c r="H67" s="9" t="str">
        <f>IF(F67="","",IF(F67&gt;'IN-機率層級說明'!$C$6,'IN-機率層級說明'!$A$6,IF(AND(F67&gt;='IN-機率層級說明'!F68,F67&lt;'IN-機率層級說明'!$C$5),'IN-機率層級說明'!$A$5,IF(AND(F67&gt;='IN-機率層級說明'!F67,F67&lt;'IN-機率層級說明'!$C$4),'IN-機率層級說明'!$A$4,'IN-機率層級說明'!$A$3))))</f>
        <v>#DIV/0!</v>
      </c>
      <c r="I67" s="9" t="s">
        <v>33</v>
      </c>
    </row>
    <row r="68" ht="15.75" customHeight="1">
      <c r="A68" s="6" t="s">
        <v>95</v>
      </c>
      <c r="B68" s="39"/>
      <c r="C68" s="39"/>
      <c r="D68" s="39"/>
      <c r="E68" s="39"/>
      <c r="F68" s="41" t="str">
        <f>AVERAGE('IN-案件機率總表'!66:66)</f>
        <v>#DIV/0!</v>
      </c>
      <c r="G68" s="40" t="str">
        <f>AVERAGE('IN-案件機率總表'!66:66)</f>
        <v>#DIV/0!</v>
      </c>
      <c r="H68" s="9" t="str">
        <f>IF(F68="","",IF(F68&gt;'IN-機率層級說明'!$C$6,'IN-機率層級說明'!$A$6,IF(AND(F68&gt;='IN-機率層級說明'!F69,F68&lt;'IN-機率層級說明'!$C$5),'IN-機率層級說明'!$A$5,IF(AND(F68&gt;='IN-機率層級說明'!F68,F68&lt;'IN-機率層級說明'!$C$4),'IN-機率層級說明'!$A$4,'IN-機率層級說明'!$A$3))))</f>
        <v>#DIV/0!</v>
      </c>
      <c r="I68" s="9" t="s">
        <v>33</v>
      </c>
    </row>
    <row r="69" ht="15.75" customHeight="1">
      <c r="A69" s="6" t="s">
        <v>96</v>
      </c>
      <c r="B69" s="39"/>
      <c r="C69" s="39"/>
      <c r="D69" s="39"/>
      <c r="E69" s="39"/>
      <c r="F69" s="41" t="str">
        <f>AVERAGE('IN-案件機率總表'!67:67)</f>
        <v>#DIV/0!</v>
      </c>
      <c r="G69" s="40" t="str">
        <f>AVERAGE('IN-案件機率總表'!67:67)</f>
        <v>#DIV/0!</v>
      </c>
      <c r="H69" s="9" t="str">
        <f>IF(F69="","",IF(F69&gt;'IN-機率層級說明'!$C$6,'IN-機率層級說明'!$A$6,IF(AND(F69&gt;='IN-機率層級說明'!F70,F69&lt;'IN-機率層級說明'!$C$5),'IN-機率層級說明'!$A$5,IF(AND(F69&gt;='IN-機率層級說明'!F69,F69&lt;'IN-機率層級說明'!$C$4),'IN-機率層級說明'!$A$4,'IN-機率層級說明'!$A$3))))</f>
        <v>#DIV/0!</v>
      </c>
      <c r="I69" s="9" t="s">
        <v>33</v>
      </c>
    </row>
    <row r="70" ht="15.75" customHeight="1">
      <c r="A70" s="6" t="s">
        <v>97</v>
      </c>
      <c r="B70" s="39"/>
      <c r="C70" s="39"/>
      <c r="D70" s="39"/>
      <c r="E70" s="39"/>
      <c r="F70" s="41" t="str">
        <f>AVERAGE('IN-案件機率總表'!68:68)</f>
        <v>#DIV/0!</v>
      </c>
      <c r="G70" s="40" t="str">
        <f>AVERAGE('IN-案件機率總表'!68:68)</f>
        <v>#DIV/0!</v>
      </c>
      <c r="H70" s="9" t="str">
        <f>IF(F70="","",IF(F70&gt;'IN-機率層級說明'!$C$6,'IN-機率層級說明'!$A$6,IF(AND(F70&gt;='IN-機率層級說明'!F71,F70&lt;'IN-機率層級說明'!$C$5),'IN-機率層級說明'!$A$5,IF(AND(F70&gt;='IN-機率層級說明'!F70,F70&lt;'IN-機率層級說明'!$C$4),'IN-機率層級說明'!$A$4,'IN-機率層級說明'!$A$3))))</f>
        <v>#DIV/0!</v>
      </c>
      <c r="I70" s="9" t="s">
        <v>33</v>
      </c>
    </row>
    <row r="71" ht="15.75" customHeight="1">
      <c r="A71" s="6" t="s">
        <v>98</v>
      </c>
      <c r="B71" s="39"/>
      <c r="C71" s="39"/>
      <c r="D71" s="39"/>
      <c r="E71" s="39"/>
      <c r="F71" s="41" t="str">
        <f>AVERAGE('IN-案件機率總表'!69:69)</f>
        <v>#DIV/0!</v>
      </c>
      <c r="G71" s="40" t="str">
        <f>AVERAGE('IN-案件機率總表'!69:69)</f>
        <v>#DIV/0!</v>
      </c>
      <c r="H71" s="9" t="str">
        <f>IF(F71="","",IF(F71&gt;'IN-機率層級說明'!$C$6,'IN-機率層級說明'!$A$6,IF(AND(F71&gt;='IN-機率層級說明'!F72,F71&lt;'IN-機率層級說明'!$C$5),'IN-機率層級說明'!$A$5,IF(AND(F71&gt;='IN-機率層級說明'!F71,F71&lt;'IN-機率層級說明'!$C$4),'IN-機率層級說明'!$A$4,'IN-機率層級說明'!$A$3))))</f>
        <v>#DIV/0!</v>
      </c>
      <c r="I71" s="9" t="s">
        <v>33</v>
      </c>
    </row>
    <row r="72" ht="15.75" customHeight="1">
      <c r="A72" s="6" t="s">
        <v>99</v>
      </c>
      <c r="B72" s="39"/>
      <c r="C72" s="39"/>
      <c r="D72" s="39"/>
      <c r="E72" s="39"/>
      <c r="F72" s="41" t="str">
        <f>AVERAGE('IN-案件機率總表'!70:70)</f>
        <v>#DIV/0!</v>
      </c>
      <c r="G72" s="40" t="str">
        <f>AVERAGE('IN-案件機率總表'!70:70)</f>
        <v>#DIV/0!</v>
      </c>
      <c r="H72" s="9" t="str">
        <f>IF(F72="","",IF(F72&gt;'IN-機率層級說明'!$C$6,'IN-機率層級說明'!$A$6,IF(AND(F72&gt;='IN-機率層級說明'!F73,F72&lt;'IN-機率層級說明'!$C$5),'IN-機率層級說明'!$A$5,IF(AND(F72&gt;='IN-機率層級說明'!F72,F72&lt;'IN-機率層級說明'!$C$4),'IN-機率層級說明'!$A$4,'IN-機率層級說明'!$A$3))))</f>
        <v>#DIV/0!</v>
      </c>
      <c r="I72" s="9" t="s">
        <v>33</v>
      </c>
    </row>
    <row r="73" ht="15.75" customHeight="1">
      <c r="A73" s="6" t="s">
        <v>100</v>
      </c>
      <c r="B73" s="39"/>
      <c r="C73" s="39"/>
      <c r="D73" s="39"/>
      <c r="E73" s="39"/>
      <c r="F73" s="41" t="str">
        <f>AVERAGE('IN-案件機率總表'!71:71)</f>
        <v>#DIV/0!</v>
      </c>
      <c r="G73" s="40" t="str">
        <f>AVERAGE('IN-案件機率總表'!71:71)</f>
        <v>#DIV/0!</v>
      </c>
      <c r="H73" s="9" t="str">
        <f>IF(F73="","",IF(F73&gt;'IN-機率層級說明'!$C$6,'IN-機率層級說明'!$A$6,IF(AND(F73&gt;='IN-機率層級說明'!F74,F73&lt;'IN-機率層級說明'!$C$5),'IN-機率層級說明'!$A$5,IF(AND(F73&gt;='IN-機率層級說明'!F73,F73&lt;'IN-機率層級說明'!$C$4),'IN-機率層級說明'!$A$4,'IN-機率層級說明'!$A$3))))</f>
        <v>#DIV/0!</v>
      </c>
      <c r="I73" s="9" t="s">
        <v>29</v>
      </c>
    </row>
    <row r="74" ht="15.75" customHeight="1">
      <c r="A74" s="6" t="s">
        <v>101</v>
      </c>
      <c r="B74" s="39"/>
      <c r="C74" s="39"/>
      <c r="D74" s="39"/>
      <c r="E74" s="39"/>
      <c r="F74" s="41" t="str">
        <f>AVERAGE('IN-案件機率總表'!72:72)</f>
        <v>#DIV/0!</v>
      </c>
      <c r="G74" s="40" t="str">
        <f>AVERAGE('IN-案件機率總表'!72:72)</f>
        <v>#DIV/0!</v>
      </c>
      <c r="H74" s="9" t="str">
        <f>IF(F74="","",IF(F74&gt;'IN-機率層級說明'!$C$6,'IN-機率層級說明'!$A$6,IF(AND(F74&gt;='IN-機率層級說明'!F75,F74&lt;'IN-機率層級說明'!$C$5),'IN-機率層級說明'!$A$5,IF(AND(F74&gt;='IN-機率層級說明'!F74,F74&lt;'IN-機率層級說明'!$C$4),'IN-機率層級說明'!$A$4,'IN-機率層級說明'!$A$3))))</f>
        <v>#DIV/0!</v>
      </c>
      <c r="I74" s="9" t="s">
        <v>29</v>
      </c>
    </row>
    <row r="75" ht="15.75" customHeight="1">
      <c r="A75" s="6" t="s">
        <v>102</v>
      </c>
      <c r="B75" s="39"/>
      <c r="C75" s="39"/>
      <c r="D75" s="39"/>
      <c r="E75" s="39"/>
      <c r="F75" s="41" t="str">
        <f>AVERAGE('IN-案件機率總表'!73:73)</f>
        <v>#DIV/0!</v>
      </c>
      <c r="G75" s="40" t="str">
        <f>AVERAGE('IN-案件機率總表'!73:73)</f>
        <v>#DIV/0!</v>
      </c>
      <c r="H75" s="9" t="str">
        <f>IF(F75="","",IF(F75&gt;'IN-機率層級說明'!$C$6,'IN-機率層級說明'!$A$6,IF(AND(F75&gt;='IN-機率層級說明'!F76,F75&lt;'IN-機率層級說明'!$C$5),'IN-機率層級說明'!$A$5,IF(AND(F75&gt;='IN-機率層級說明'!F75,F75&lt;'IN-機率層級說明'!$C$4),'IN-機率層級說明'!$A$4,'IN-機率層級說明'!$A$3))))</f>
        <v>#DIV/0!</v>
      </c>
      <c r="I75" s="9" t="s">
        <v>33</v>
      </c>
    </row>
    <row r="76" ht="15.75" customHeight="1">
      <c r="A76" s="6" t="s">
        <v>103</v>
      </c>
      <c r="B76" s="39"/>
      <c r="C76" s="39"/>
      <c r="D76" s="39"/>
      <c r="E76" s="39"/>
      <c r="F76" s="41" t="str">
        <f>AVERAGE('IN-案件機率總表'!74:74)</f>
        <v>#DIV/0!</v>
      </c>
      <c r="G76" s="40" t="str">
        <f>AVERAGE('IN-案件機率總表'!74:74)</f>
        <v>#DIV/0!</v>
      </c>
      <c r="H76" s="9" t="str">
        <f>IF(F76="","",IF(F76&gt;'IN-機率層級說明'!$C$6,'IN-機率層級說明'!$A$6,IF(AND(F76&gt;='IN-機率層級說明'!F77,F76&lt;'IN-機率層級說明'!$C$5),'IN-機率層級說明'!$A$5,IF(AND(F76&gt;='IN-機率層級說明'!F76,F76&lt;'IN-機率層級說明'!$C$4),'IN-機率層級說明'!$A$4,'IN-機率層級說明'!$A$3))))</f>
        <v>#DIV/0!</v>
      </c>
      <c r="I76" s="9" t="s">
        <v>33</v>
      </c>
    </row>
    <row r="77" ht="15.75" customHeight="1">
      <c r="A77" s="6" t="s">
        <v>104</v>
      </c>
      <c r="B77" s="39"/>
      <c r="C77" s="39"/>
      <c r="D77" s="39"/>
      <c r="E77" s="39"/>
      <c r="F77" s="41" t="str">
        <f>AVERAGE('IN-案件機率總表'!75:75)</f>
        <v>#DIV/0!</v>
      </c>
      <c r="G77" s="40" t="str">
        <f>AVERAGE('IN-案件機率總表'!75:75)</f>
        <v>#DIV/0!</v>
      </c>
      <c r="H77" s="9" t="str">
        <f>IF(F77="","",IF(F77&gt;'IN-機率層級說明'!$C$6,'IN-機率層級說明'!$A$6,IF(AND(F77&gt;='IN-機率層級說明'!F78,F77&lt;'IN-機率層級說明'!$C$5),'IN-機率層級說明'!$A$5,IF(AND(F77&gt;='IN-機率層級說明'!F77,F77&lt;'IN-機率層級說明'!$C$4),'IN-機率層級說明'!$A$4,'IN-機率層級說明'!$A$3))))</f>
        <v>#DIV/0!</v>
      </c>
      <c r="I77" s="9" t="s">
        <v>33</v>
      </c>
    </row>
    <row r="78" ht="15.75" customHeight="1">
      <c r="A78" s="6" t="s">
        <v>105</v>
      </c>
      <c r="B78" s="39"/>
      <c r="C78" s="39"/>
      <c r="D78" s="39"/>
      <c r="E78" s="39"/>
      <c r="F78" s="41" t="str">
        <f>AVERAGE('IN-案件機率總表'!76:76)</f>
        <v>#DIV/0!</v>
      </c>
      <c r="G78" s="40" t="str">
        <f>AVERAGE('IN-案件機率總表'!76:76)</f>
        <v>#DIV/0!</v>
      </c>
      <c r="H78" s="9" t="str">
        <f>IF(F78="","",IF(F78&gt;'IN-機率層級說明'!$C$6,'IN-機率層級說明'!$A$6,IF(AND(F78&gt;='IN-機率層級說明'!F79,F78&lt;'IN-機率層級說明'!$C$5),'IN-機率層級說明'!$A$5,IF(AND(F78&gt;='IN-機率層級說明'!F78,F78&lt;'IN-機率層級說明'!$C$4),'IN-機率層級說明'!$A$4,'IN-機率層級說明'!$A$3))))</f>
        <v>#DIV/0!</v>
      </c>
      <c r="I78" s="9" t="s">
        <v>33</v>
      </c>
    </row>
    <row r="79" ht="15.75" customHeight="1">
      <c r="A79" s="6" t="s">
        <v>106</v>
      </c>
      <c r="B79" s="39"/>
      <c r="C79" s="39"/>
      <c r="D79" s="39"/>
      <c r="E79" s="39"/>
      <c r="F79" s="41" t="str">
        <f>AVERAGE('IN-案件機率總表'!77:77)</f>
        <v>#DIV/0!</v>
      </c>
      <c r="G79" s="40" t="str">
        <f>AVERAGE('IN-案件機率總表'!77:77)</f>
        <v>#DIV/0!</v>
      </c>
      <c r="H79" s="9" t="str">
        <f>IF(F79="","",IF(F79&gt;'IN-機率層級說明'!$C$6,'IN-機率層級說明'!$A$6,IF(AND(F79&gt;='IN-機率層級說明'!F80,F79&lt;'IN-機率層級說明'!$C$5),'IN-機率層級說明'!$A$5,IF(AND(F79&gt;='IN-機率層級說明'!F79,F79&lt;'IN-機率層級說明'!$C$4),'IN-機率層級說明'!$A$4,'IN-機率層級說明'!$A$3))))</f>
        <v>#DIV/0!</v>
      </c>
      <c r="I79" s="9" t="s">
        <v>33</v>
      </c>
    </row>
    <row r="80" ht="15.75" customHeight="1">
      <c r="A80" s="6" t="s">
        <v>107</v>
      </c>
      <c r="B80" s="39"/>
      <c r="C80" s="39"/>
      <c r="D80" s="39"/>
      <c r="E80" s="39"/>
      <c r="F80" s="41" t="str">
        <f>AVERAGE('IN-案件機率總表'!78:78)</f>
        <v>#DIV/0!</v>
      </c>
      <c r="G80" s="40" t="str">
        <f>AVERAGE('IN-案件機率總表'!78:78)</f>
        <v>#DIV/0!</v>
      </c>
      <c r="H80" s="9" t="str">
        <f>IF(F80="","",IF(F80&gt;'IN-機率層級說明'!$C$6,'IN-機率層級說明'!$A$6,IF(AND(F80&gt;='IN-機率層級說明'!F81,F80&lt;'IN-機率層級說明'!$C$5),'IN-機率層級說明'!$A$5,IF(AND(F80&gt;='IN-機率層級說明'!F80,F80&lt;'IN-機率層級說明'!$C$4),'IN-機率層級說明'!$A$4,'IN-機率層級說明'!$A$3))))</f>
        <v>#DIV/0!</v>
      </c>
      <c r="I80" s="9" t="s">
        <v>33</v>
      </c>
    </row>
    <row r="81" ht="15.75" customHeight="1">
      <c r="A81" s="6" t="s">
        <v>108</v>
      </c>
      <c r="B81" s="39"/>
      <c r="C81" s="39"/>
      <c r="D81" s="39"/>
      <c r="E81" s="39"/>
      <c r="F81" s="41" t="str">
        <f>AVERAGE('IN-案件機率總表'!79:79)</f>
        <v>#DIV/0!</v>
      </c>
      <c r="G81" s="40" t="str">
        <f>AVERAGE('IN-案件機率總表'!79:79)</f>
        <v>#DIV/0!</v>
      </c>
      <c r="H81" s="9" t="str">
        <f>IF(F81="","",IF(F81&gt;'IN-機率層級說明'!$C$6,'IN-機率層級說明'!$A$6,IF(AND(F81&gt;='IN-機率層級說明'!F82,F81&lt;'IN-機率層級說明'!$C$5),'IN-機率層級說明'!$A$5,IF(AND(F81&gt;='IN-機率層級說明'!F81,F81&lt;'IN-機率層級說明'!$C$4),'IN-機率層級說明'!$A$4,'IN-機率層級說明'!$A$3))))</f>
        <v>#DIV/0!</v>
      </c>
      <c r="I81" s="9" t="s">
        <v>33</v>
      </c>
    </row>
    <row r="82" ht="15.75" customHeight="1">
      <c r="A82" s="6" t="s">
        <v>109</v>
      </c>
      <c r="B82" s="39"/>
      <c r="C82" s="39"/>
      <c r="D82" s="39"/>
      <c r="E82" s="39"/>
      <c r="F82" s="41" t="str">
        <f>AVERAGE('IN-案件機率總表'!80:80)</f>
        <v>#DIV/0!</v>
      </c>
      <c r="G82" s="40" t="str">
        <f>AVERAGE('IN-案件機率總表'!80:80)</f>
        <v>#DIV/0!</v>
      </c>
      <c r="H82" s="9" t="str">
        <f>IF(F82="","",IF(F82&gt;'IN-機率層級說明'!$C$6,'IN-機率層級說明'!$A$6,IF(AND(F82&gt;='IN-機率層級說明'!F83,F82&lt;'IN-機率層級說明'!$C$5),'IN-機率層級說明'!$A$5,IF(AND(F82&gt;='IN-機率層級說明'!F82,F82&lt;'IN-機率層級說明'!$C$4),'IN-機率層級說明'!$A$4,'IN-機率層級說明'!$A$3))))</f>
        <v>#DIV/0!</v>
      </c>
      <c r="I82" s="9" t="s">
        <v>33</v>
      </c>
    </row>
    <row r="83" ht="15.75" customHeight="1">
      <c r="A83" s="6" t="s">
        <v>110</v>
      </c>
      <c r="B83" s="39"/>
      <c r="C83" s="39"/>
      <c r="D83" s="39"/>
      <c r="E83" s="39"/>
      <c r="F83" s="41" t="str">
        <f>AVERAGE('IN-案件機率總表'!81:81)</f>
        <v>#DIV/0!</v>
      </c>
      <c r="G83" s="40" t="str">
        <f>AVERAGE('IN-案件機率總表'!81:81)</f>
        <v>#DIV/0!</v>
      </c>
      <c r="H83" s="9" t="str">
        <f>IF(F83="","",IF(F83&gt;'IN-機率層級說明'!$C$6,'IN-機率層級說明'!$A$6,IF(AND(F83&gt;='IN-機率層級說明'!F84,F83&lt;'IN-機率層級說明'!$C$5),'IN-機率層級說明'!$A$5,IF(AND(F83&gt;='IN-機率層級說明'!F83,F83&lt;'IN-機率層級說明'!$C$4),'IN-機率層級說明'!$A$4,'IN-機率層級說明'!$A$3))))</f>
        <v>#DIV/0!</v>
      </c>
      <c r="I83" s="9" t="s">
        <v>33</v>
      </c>
    </row>
    <row r="84" ht="15.75" customHeight="1">
      <c r="A84" s="6" t="s">
        <v>111</v>
      </c>
      <c r="B84" s="39"/>
      <c r="C84" s="39"/>
      <c r="D84" s="39"/>
      <c r="E84" s="39"/>
      <c r="F84" s="41" t="str">
        <f>AVERAGE('IN-案件機率總表'!82:82)</f>
        <v>#DIV/0!</v>
      </c>
      <c r="G84" s="40" t="str">
        <f>AVERAGE('IN-案件機率總表'!82:82)</f>
        <v>#DIV/0!</v>
      </c>
      <c r="H84" s="9" t="str">
        <f>IF(F84="","",IF(F84&gt;'IN-機率層級說明'!$C$6,'IN-機率層級說明'!$A$6,IF(AND(F84&gt;='IN-機率層級說明'!F85,F84&lt;'IN-機率層級說明'!$C$5),'IN-機率層級說明'!$A$5,IF(AND(F84&gt;='IN-機率層級說明'!F84,F84&lt;'IN-機率層級說明'!$C$4),'IN-機率層級說明'!$A$4,'IN-機率層級說明'!$A$3))))</f>
        <v>#DIV/0!</v>
      </c>
      <c r="I84" s="9" t="s">
        <v>33</v>
      </c>
    </row>
    <row r="85" ht="15.75" customHeight="1">
      <c r="A85" s="6" t="s">
        <v>112</v>
      </c>
      <c r="B85" s="39"/>
      <c r="C85" s="39"/>
      <c r="D85" s="39"/>
      <c r="E85" s="39"/>
      <c r="F85" s="11" t="str">
        <f>AVERAGE('IN-案件機率總表'!83:83)</f>
        <v>#DIV/0!</v>
      </c>
      <c r="G85" s="40" t="str">
        <f>AVERAGE('IN-案件機率總表'!83:83)</f>
        <v>#DIV/0!</v>
      </c>
      <c r="H85" s="9" t="str">
        <f>IF(F85="","",IF(F85&gt;'IN-機率層級說明'!$C$6,'IN-機率層級說明'!$A$6,IF(AND(F85&gt;='IN-機率層級說明'!F86,F85&lt;'IN-機率層級說明'!$C$5),'IN-機率層級說明'!$A$5,IF(AND(F85&gt;='IN-機率層級說明'!F85,F85&lt;'IN-機率層級說明'!$C$4),'IN-機率層級說明'!$A$4,'IN-機率層級說明'!$A$3))))</f>
        <v>#DIV/0!</v>
      </c>
      <c r="I85" s="9" t="s">
        <v>29</v>
      </c>
    </row>
    <row r="86" ht="15.75" customHeight="1">
      <c r="A86" s="6" t="s">
        <v>113</v>
      </c>
      <c r="B86" s="39"/>
      <c r="C86" s="39"/>
      <c r="D86" s="39"/>
      <c r="E86" s="39"/>
      <c r="F86" s="41" t="str">
        <f>AVERAGE('IN-案件機率總表'!84:84)</f>
        <v>#DIV/0!</v>
      </c>
      <c r="G86" s="40" t="str">
        <f>AVERAGE('IN-案件機率總表'!84:84)</f>
        <v>#DIV/0!</v>
      </c>
      <c r="H86" s="9" t="str">
        <f>IF(F86="","",IF(F86&gt;'IN-機率層級說明'!$C$6,'IN-機率層級說明'!$A$6,IF(AND(F86&gt;='IN-機率層級說明'!F87,F86&lt;'IN-機率層級說明'!$C$5),'IN-機率層級說明'!$A$5,IF(AND(F86&gt;='IN-機率層級說明'!F86,F86&lt;'IN-機率層級說明'!$C$4),'IN-機率層級說明'!$A$4,'IN-機率層級說明'!$A$3))))</f>
        <v>#DIV/0!</v>
      </c>
      <c r="I86" s="9" t="s">
        <v>29</v>
      </c>
    </row>
    <row r="87" ht="15.75" customHeight="1">
      <c r="A87" s="6" t="s">
        <v>114</v>
      </c>
      <c r="B87" s="39"/>
      <c r="C87" s="39"/>
      <c r="D87" s="39"/>
      <c r="E87" s="39"/>
      <c r="F87" s="41" t="str">
        <f>AVERAGE('IN-案件機率總表'!85:85)</f>
        <v>#DIV/0!</v>
      </c>
      <c r="G87" s="40" t="str">
        <f>AVERAGE('IN-案件機率總表'!85:85)</f>
        <v>#DIV/0!</v>
      </c>
      <c r="H87" s="9" t="str">
        <f>IF(F87="","",IF(F87&gt;'IN-機率層級說明'!$C$6,'IN-機率層級說明'!$A$6,IF(AND(F87&gt;='IN-機率層級說明'!F88,F87&lt;'IN-機率層級說明'!$C$5),'IN-機率層級說明'!$A$5,IF(AND(F87&gt;='IN-機率層級說明'!F87,F87&lt;'IN-機率層級說明'!$C$4),'IN-機率層級說明'!$A$4,'IN-機率層級說明'!$A$3))))</f>
        <v>#DIV/0!</v>
      </c>
      <c r="I87" s="9" t="s">
        <v>31</v>
      </c>
    </row>
    <row r="88" ht="15.75" customHeight="1">
      <c r="A88" s="6" t="s">
        <v>115</v>
      </c>
      <c r="B88" s="39"/>
      <c r="C88" s="39"/>
      <c r="D88" s="39"/>
      <c r="E88" s="39"/>
      <c r="F88" s="41" t="str">
        <f>AVERAGE('IN-案件機率總表'!86:86)</f>
        <v>#DIV/0!</v>
      </c>
      <c r="G88" s="40" t="str">
        <f>AVERAGE('IN-案件機率總表'!86:86)</f>
        <v>#DIV/0!</v>
      </c>
      <c r="H88" s="9" t="str">
        <f>IF(F88="","",IF(F88&gt;'IN-機率層級說明'!$C$6,'IN-機率層級說明'!$A$6,IF(AND(F88&gt;='IN-機率層級說明'!F89,F88&lt;'IN-機率層級說明'!$C$5),'IN-機率層級說明'!$A$5,IF(AND(F88&gt;='IN-機率層級說明'!F88,F88&lt;'IN-機率層級說明'!$C$4),'IN-機率層級說明'!$A$4,'IN-機率層級說明'!$A$3))))</f>
        <v>#DIV/0!</v>
      </c>
      <c r="I88" s="9" t="s">
        <v>33</v>
      </c>
    </row>
    <row r="89" ht="15.75" customHeight="1">
      <c r="A89" s="6" t="s">
        <v>116</v>
      </c>
      <c r="B89" s="39"/>
      <c r="C89" s="39"/>
      <c r="D89" s="39"/>
      <c r="E89" s="39"/>
      <c r="F89" s="41" t="str">
        <f>AVERAGE('IN-案件機率總表'!87:87)</f>
        <v>#DIV/0!</v>
      </c>
      <c r="G89" s="40" t="str">
        <f>AVERAGE('IN-案件機率總表'!87:87)</f>
        <v>#DIV/0!</v>
      </c>
      <c r="H89" s="9" t="str">
        <f>IF(F89="","",IF(F89&gt;'IN-機率層級說明'!$C$6,'IN-機率層級說明'!$A$6,IF(AND(F89&gt;='IN-機率層級說明'!F90,F89&lt;'IN-機率層級說明'!$C$5),'IN-機率層級說明'!$A$5,IF(AND(F89&gt;='IN-機率層級說明'!F89,F89&lt;'IN-機率層級說明'!$C$4),'IN-機率層級說明'!$A$4,'IN-機率層級說明'!$A$3))))</f>
        <v>#DIV/0!</v>
      </c>
      <c r="I89" s="9" t="s">
        <v>33</v>
      </c>
    </row>
    <row r="90" ht="15.75" customHeight="1">
      <c r="A90" s="6" t="s">
        <v>117</v>
      </c>
      <c r="B90" s="39"/>
      <c r="C90" s="39"/>
      <c r="D90" s="39"/>
      <c r="E90" s="39"/>
      <c r="F90" s="41" t="str">
        <f>AVERAGE('IN-案件機率總表'!88:88)</f>
        <v>#DIV/0!</v>
      </c>
      <c r="G90" s="40" t="str">
        <f>AVERAGE('IN-案件機率總表'!88:88)</f>
        <v>#DIV/0!</v>
      </c>
      <c r="H90" s="9" t="str">
        <f>IF(F90="","",IF(F90&gt;'IN-機率層級說明'!$C$6,'IN-機率層級說明'!$A$6,IF(AND(F90&gt;='IN-機率層級說明'!F91,F90&lt;'IN-機率層級說明'!$C$5),'IN-機率層級說明'!$A$5,IF(AND(F90&gt;='IN-機率層級說明'!F90,F90&lt;'IN-機率層級說明'!$C$4),'IN-機率層級說明'!$A$4,'IN-機率層級說明'!$A$3))))</f>
        <v>#DIV/0!</v>
      </c>
      <c r="I90" s="9" t="s">
        <v>33</v>
      </c>
    </row>
    <row r="91" ht="15.75" customHeight="1">
      <c r="A91" s="6" t="s">
        <v>118</v>
      </c>
      <c r="B91" s="39"/>
      <c r="C91" s="39"/>
      <c r="D91" s="39"/>
      <c r="E91" s="39"/>
      <c r="F91" s="41" t="str">
        <f>AVERAGE('IN-案件機率總表'!89:89)</f>
        <v>#DIV/0!</v>
      </c>
      <c r="G91" s="40" t="str">
        <f>AVERAGE('IN-案件機率總表'!89:89)</f>
        <v>#DIV/0!</v>
      </c>
      <c r="H91" s="9" t="str">
        <f>IF(F91="","",IF(F91&gt;'IN-機率層級說明'!$C$6,'IN-機率層級說明'!$A$6,IF(AND(F91&gt;='IN-機率層級說明'!F92,F91&lt;'IN-機率層級說明'!$C$5),'IN-機率層級說明'!$A$5,IF(AND(F91&gt;='IN-機率層級說明'!F91,F91&lt;'IN-機率層級說明'!$C$4),'IN-機率層級說明'!$A$4,'IN-機率層級說明'!$A$3))))</f>
        <v>#DIV/0!</v>
      </c>
      <c r="I91" s="9" t="s">
        <v>33</v>
      </c>
    </row>
    <row r="92" ht="15.75" customHeight="1">
      <c r="A92" s="6" t="s">
        <v>119</v>
      </c>
      <c r="B92" s="39"/>
      <c r="C92" s="39"/>
      <c r="D92" s="39"/>
      <c r="E92" s="39"/>
      <c r="F92" s="41" t="str">
        <f>AVERAGE('IN-案件機率總表'!90:90)</f>
        <v>#DIV/0!</v>
      </c>
      <c r="G92" s="40" t="str">
        <f>AVERAGE('IN-案件機率總表'!90:90)</f>
        <v>#DIV/0!</v>
      </c>
      <c r="H92" s="9" t="str">
        <f>IF(F92="","",IF(F92&gt;'IN-機率層級說明'!$C$6,'IN-機率層級說明'!$A$6,IF(AND(F92&gt;='IN-機率層級說明'!F93,F92&lt;'IN-機率層級說明'!$C$5),'IN-機率層級說明'!$A$5,IF(AND(F92&gt;='IN-機率層級說明'!F92,F92&lt;'IN-機率層級說明'!$C$4),'IN-機率層級說明'!$A$4,'IN-機率層級說明'!$A$3))))</f>
        <v>#DIV/0!</v>
      </c>
      <c r="I92" s="9" t="s">
        <v>33</v>
      </c>
    </row>
    <row r="93" ht="15.75" customHeight="1">
      <c r="A93" s="6" t="s">
        <v>120</v>
      </c>
      <c r="B93" s="39"/>
      <c r="C93" s="39"/>
      <c r="D93" s="39"/>
      <c r="E93" s="39"/>
      <c r="F93" s="41" t="str">
        <f>AVERAGE('IN-案件機率總表'!91:91)</f>
        <v>#DIV/0!</v>
      </c>
      <c r="G93" s="40" t="str">
        <f>AVERAGE('IN-案件機率總表'!91:91)</f>
        <v>#DIV/0!</v>
      </c>
      <c r="H93" s="9" t="str">
        <f>IF(F93="","",IF(F93&gt;'IN-機率層級說明'!$C$6,'IN-機率層級說明'!$A$6,IF(AND(F93&gt;='IN-機率層級說明'!F94,F93&lt;'IN-機率層級說明'!$C$5),'IN-機率層級說明'!$A$5,IF(AND(F93&gt;='IN-機率層級說明'!F93,F93&lt;'IN-機率層級說明'!$C$4),'IN-機率層級說明'!$A$4,'IN-機率層級說明'!$A$3))))</f>
        <v>#DIV/0!</v>
      </c>
      <c r="I93" s="9" t="s">
        <v>33</v>
      </c>
    </row>
    <row r="94" ht="15.75" customHeight="1">
      <c r="A94" s="6" t="s">
        <v>121</v>
      </c>
      <c r="B94" s="39"/>
      <c r="C94" s="39"/>
      <c r="D94" s="39"/>
      <c r="E94" s="39"/>
      <c r="F94" s="41" t="str">
        <f>AVERAGE('IN-案件機率總表'!92:92)</f>
        <v>#DIV/0!</v>
      </c>
      <c r="G94" s="40" t="str">
        <f>AVERAGE('IN-案件機率總表'!92:92)</f>
        <v>#DIV/0!</v>
      </c>
      <c r="H94" s="9" t="str">
        <f>IF(F94="","",IF(F94&gt;'IN-機率層級說明'!$C$6,'IN-機率層級說明'!$A$6,IF(AND(F94&gt;='IN-機率層級說明'!F95,F94&lt;'IN-機率層級說明'!$C$5),'IN-機率層級說明'!$A$5,IF(AND(F94&gt;='IN-機率層級說明'!F94,F94&lt;'IN-機率層級說明'!$C$4),'IN-機率層級說明'!$A$4,'IN-機率層級說明'!$A$3))))</f>
        <v>#DIV/0!</v>
      </c>
      <c r="I94" s="9" t="s">
        <v>33</v>
      </c>
    </row>
    <row r="95" ht="15.75" customHeight="1">
      <c r="A95" s="6" t="s">
        <v>122</v>
      </c>
      <c r="B95" s="39"/>
      <c r="C95" s="39"/>
      <c r="D95" s="39"/>
      <c r="E95" s="39"/>
      <c r="F95" s="41" t="str">
        <f>AVERAGE('IN-案件機率總表'!93:93)</f>
        <v>#DIV/0!</v>
      </c>
      <c r="G95" s="40" t="str">
        <f>AVERAGE('IN-案件機率總表'!93:93)</f>
        <v>#DIV/0!</v>
      </c>
      <c r="H95" s="9" t="str">
        <f>IF(F95="","",IF(F95&gt;'IN-機率層級說明'!$C$6,'IN-機率層級說明'!$A$6,IF(AND(F95&gt;='IN-機率層級說明'!F96,F95&lt;'IN-機率層級說明'!$C$5),'IN-機率層級說明'!$A$5,IF(AND(F95&gt;='IN-機率層級說明'!F95,F95&lt;'IN-機率層級說明'!$C$4),'IN-機率層級說明'!$A$4,'IN-機率層級說明'!$A$3))))</f>
        <v>#DIV/0!</v>
      </c>
      <c r="I95" s="9" t="s">
        <v>33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A3"/>
    <mergeCell ref="B1:E1"/>
    <mergeCell ref="F1:I1"/>
    <mergeCell ref="B2:E2"/>
    <mergeCell ref="F2:G2"/>
    <mergeCell ref="H2:H3"/>
    <mergeCell ref="I2:I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8.25"/>
    <col customWidth="1" min="2" max="28" width="9.0"/>
  </cols>
  <sheetData>
    <row r="1" ht="30.0" customHeight="1">
      <c r="A1" s="45" t="s">
        <v>126</v>
      </c>
      <c r="B1" s="46" t="s">
        <v>127</v>
      </c>
      <c r="C1" s="45" t="s">
        <v>128</v>
      </c>
      <c r="D1" s="45" t="s">
        <v>129</v>
      </c>
      <c r="E1" s="45" t="s">
        <v>130</v>
      </c>
      <c r="F1" s="45" t="s">
        <v>131</v>
      </c>
      <c r="G1" s="45" t="s">
        <v>132</v>
      </c>
      <c r="H1" s="45" t="s">
        <v>133</v>
      </c>
      <c r="I1" s="45" t="s">
        <v>134</v>
      </c>
      <c r="J1" s="45" t="s">
        <v>135</v>
      </c>
      <c r="K1" s="45" t="s">
        <v>136</v>
      </c>
      <c r="L1" s="45" t="s">
        <v>137</v>
      </c>
      <c r="M1" s="45" t="s">
        <v>138</v>
      </c>
      <c r="N1" s="45" t="s">
        <v>139</v>
      </c>
      <c r="O1" s="45" t="s">
        <v>140</v>
      </c>
      <c r="P1" s="45" t="s">
        <v>141</v>
      </c>
      <c r="Q1" s="45" t="s">
        <v>142</v>
      </c>
      <c r="R1" s="45" t="s">
        <v>143</v>
      </c>
      <c r="S1" s="45" t="s">
        <v>144</v>
      </c>
      <c r="T1" s="45" t="s">
        <v>145</v>
      </c>
      <c r="U1" s="45" t="s">
        <v>146</v>
      </c>
      <c r="V1" s="45" t="s">
        <v>147</v>
      </c>
      <c r="W1" s="45" t="s">
        <v>148</v>
      </c>
      <c r="X1" s="45" t="s">
        <v>149</v>
      </c>
      <c r="Y1" s="45" t="s">
        <v>150</v>
      </c>
      <c r="Z1" s="45" t="s">
        <v>151</v>
      </c>
      <c r="AA1" s="45" t="s">
        <v>152</v>
      </c>
      <c r="AB1" s="45" t="s">
        <v>153</v>
      </c>
    </row>
    <row r="2" ht="30.0" customHeight="1">
      <c r="A2" s="45" t="s">
        <v>154</v>
      </c>
      <c r="B2" s="47" t="str">
        <f>IFERROR(__xludf.DUMMYFUNCTION("AVERAGEIF(QUERY({TRANSPOSE(IMPORTRANGE(""https://docs.google.com/spreadsheets/d/1YYNUZ9RW9034EMLDp5-m19i6R-xdTe70wberwaq-8zs/edit#gid=1778725847"",""IN-案例損失機率!A1:J2502""))},""select * where Col1='""&amp;$A2&amp;""'""),""&gt;0"")"),"#DIV/0!")</f>
        <v>#DIV/0!</v>
      </c>
      <c r="C2" s="47" t="str">
        <f>IFERROR(__xludf.DUMMYFUNCTION("AVERAGEIF(QUERY({TRANSPOSE(IMPORTRANGE(""https://docs.google.com/spreadsheets/d/1_iJCYlYq4CcYNKhor4zgSP188oNelfImt8z59yoPJUc/edit?usp=share_link"",""IN-案例損失機率!A1:J2502""))},""select * where Col1='""&amp;$A2&amp;""'""),""&gt;0"")"),"#DIV/0!")</f>
        <v>#DIV/0!</v>
      </c>
      <c r="D2" s="47" t="str">
        <f>IFERROR(__xludf.DUMMYFUNCTION("AVERAGEIF(QUERY({TRANSPOSE(IMPORTRANGE(""https://docs.google.com/spreadsheets/d/1kujxI94YuL9OSXWn6J6vWxv26Yj3pYgijIVivfOQPYk/edit?usp=share_link"",""IN-案例損失機率!A1:J2502""))},""select * where Col1='""&amp;$A2&amp;""'""),""&gt;0"")"),"#DIV/0!")</f>
        <v>#DIV/0!</v>
      </c>
      <c r="E2" s="47" t="str">
        <f>IFERROR(__xludf.DUMMYFUNCTION("AVERAGEIF(QUERY({TRANSPOSE(IMPORTRANGE(""https://docs.google.com/spreadsheets/d/1U8udSCZ_QzoMBI6FBD9n_ubwu7PxMrD693JcQcNJpbc/edit?usp=share_link"",""IN-案例損失機率!A1:J2502""))},""select * where Col1='""&amp;$A2&amp;""'""),""&gt;0"")"),"#DIV/0!")</f>
        <v>#DIV/0!</v>
      </c>
      <c r="F2" s="47" t="str">
        <f>IFERROR(__xludf.DUMMYFUNCTION("AVERAGEIF(QUERY({TRANSPOSE(IMPORTRANGE(""https://docs.google.com/spreadsheets/d/1M12lEnX_CHjDSTgWhN-WfG1etRC2LDWL58Z2o2sS0xE/edit?usp=share_link"",""IN-案例損失機率!A1:J2502""))},""select * where Col1='""&amp;$A2&amp;""'""),""&gt;0"")"),"#DIV/0!")</f>
        <v>#DIV/0!</v>
      </c>
      <c r="G2" s="47" t="str">
        <f>IFERROR(__xludf.DUMMYFUNCTION("AVERAGEIF(QUERY({TRANSPOSE(IMPORTRANGE(""https://docs.google.com/spreadsheets/d/1S7pxpAN5Ncwwo59e1mhP5kasoSyiC1U3a_9vaq0MPlk/edit?usp=share_link"",""IN-案例損失機率!A1:J2502""))},""select * where Col1='""&amp;$A2&amp;""'""),""&gt;0"")"),"#DIV/0!")</f>
        <v>#DIV/0!</v>
      </c>
      <c r="H2" s="47" t="str">
        <f>IFERROR(__xludf.DUMMYFUNCTION("AVERAGEIF(QUERY({TRANSPOSE(IMPORTRANGE(""https://docs.google.com/spreadsheets/d/1swlyjPL_3sDDfrJGrQny4r-QrjwgXeCGmP1u3YZ_-ms/edit?usp=share_link"",""IN-案例損失機率!A1:J2502""))},""select * where Col1='""&amp;$A2&amp;""'""),""&gt;0"")"),"#DIV/0!")</f>
        <v>#DIV/0!</v>
      </c>
      <c r="I2" s="47" t="str">
        <f>IFERROR(__xludf.DUMMYFUNCTION("AVERAGEIF(QUERY({TRANSPOSE(IMPORTRANGE(""https://docs.google.com/spreadsheets/d/1qIf_B6VTAz6kngi0d8IjodYhVsIq-RV-31ghjlJHm-A/edit?usp=share_link"",""IN-案例損失機率!A1:J2502""))},""select * where Col1='""&amp;$A2&amp;""'""),""&gt;0"")"),"#DIV/0!")</f>
        <v>#DIV/0!</v>
      </c>
      <c r="J2" s="47" t="str">
        <f>IFERROR(__xludf.DUMMYFUNCTION("AVERAGEIF(QUERY({TRANSPOSE(IMPORTRANGE(""https://docs.google.com/spreadsheets/d/1qfSt4Um3H5pMCqFySctVsMhprozDdhubgibRML1BPi4/edit?usp=share_link"",""IN-案例損失機率!A1:J2502""))},""select * where Col1='""&amp;$A2&amp;""'""),""&gt;0"")"),"#DIV/0!")</f>
        <v>#DIV/0!</v>
      </c>
      <c r="K2" s="47" t="str">
        <f>IFERROR(__xludf.DUMMYFUNCTION("AVERAGEIF(QUERY({TRANSPOSE(IMPORTRANGE(""https://docs.google.com/spreadsheets/d/1V6tsygD1UFo9qrXN5fMConFU-KfSDWoR-aMUe8usYOg/edit?usp=share_link"",""IN-案例損失機率!A1:J2502""))},""select * where Col1='""&amp;$A2&amp;""'""),""&gt;0"")"),"#DIV/0!")</f>
        <v>#DIV/0!</v>
      </c>
      <c r="L2" s="47" t="str">
        <f>IFERROR(__xludf.DUMMYFUNCTION("AVERAGEIF(QUERY({TRANSPOSE(IMPORTRANGE(""https://docs.google.com/spreadsheets/d/1_VCKf56QAmF0gpPF9ww3-uf7meSC9NZD2iLJ3YdNePM/edit?usp=share_link"",""IN-案例損失機率!A1:J2502""))},""select * where Col1='""&amp;$A2&amp;""'""),""&gt;0"")"),"#DIV/0!")</f>
        <v>#DIV/0!</v>
      </c>
      <c r="M2" s="47" t="str">
        <f>IFERROR(__xludf.DUMMYFUNCTION("AVERAGEIF(QUERY({TRANSPOSE(IMPORTRANGE(""https://docs.google.com/spreadsheets/d/1RdNC4G3MORnnCixr7bZSlGgUGlE5RAADrt7YnSratHE/edit?usp=share_link"",""IN-案例損失機率!A1:J2502""))},""select * where Col1='""&amp;$A2&amp;""'""),""&gt;0"")"),"#DIV/0!")</f>
        <v>#DIV/0!</v>
      </c>
      <c r="N2" s="47" t="str">
        <f>IFERROR(__xludf.DUMMYFUNCTION("AVERAGEIF(QUERY({TRANSPOSE(IMPORTRANGE(""https://docs.google.com/spreadsheets/d/1gC8hxK8PSzlgX-mN7fwX87dn5gLO10u3nIfnTiNWbuA/edit?usp=share_link"",""IN-案例損失機率!A1:J2502""))},""select * where Col1='""&amp;$A2&amp;""'""),""&gt;0"")"),"#DIV/0!")</f>
        <v>#DIV/0!</v>
      </c>
      <c r="O2" s="47" t="str">
        <f>IFERROR(__xludf.DUMMYFUNCTION("AVERAGEIF(QUERY({TRANSPOSE(IMPORTRANGE(""https://docs.google.com/spreadsheets/d/1B8cPiZeIcOn-Qd3JgkHKMcjZB4fzL4_ujlvGw3F7sHM/edit?usp=share_link"",""IN-案例損失機率!A1:J2502""))},""select * where Col1='""&amp;$A2&amp;""'""),""&gt;0"")"),"#DIV/0!")</f>
        <v>#DIV/0!</v>
      </c>
      <c r="P2" s="47" t="str">
        <f>IFERROR(__xludf.DUMMYFUNCTION("AVERAGEIF(QUERY({TRANSPOSE(IMPORTRANGE(""https://docs.google.com/spreadsheets/d/1U5S65h0MZPz8O8wfa1YOCM6kBTN1_8zRHlH6CIisNzg/edit#gid=1778725847"",""IN-案例損失機率!A1:J2502""))},""select * where Col1='""&amp;$A2&amp;""'""),""&gt;0"")"),"#DIV/0!")</f>
        <v>#DIV/0!</v>
      </c>
      <c r="Q2" s="47" t="str">
        <f>IFERROR(__xludf.DUMMYFUNCTION("AVERAGEIF(QUERY({TRANSPOSE(IMPORTRANGE(""https://docs.google.com/spreadsheets/d/1tNYDxpMCjr8OhGILTiJmjMlz99VcOsC03_c_EZHBCac/edit?usp=share_link"",""IN-案例損失機率!A1:J2502""))},""select * where Col1='""&amp;$A2&amp;""'""),""&gt;0"")"),"#DIV/0!")</f>
        <v>#DIV/0!</v>
      </c>
      <c r="R2" s="47" t="str">
        <f>IFERROR(__xludf.DUMMYFUNCTION("AVERAGEIF(QUERY({TRANSPOSE(IMPORTRANGE(""https://docs.google.com/spreadsheets/d/1vZozQ5iQ5VrH7k7m6S9TXIEHTDthf_o6vyslDgZcn5Q/edit?usp=share_link"",""IN-案例損失機率!A1:J2502""))},""select * where Col1='""&amp;$A2&amp;""'""),""&gt;0"")"),"#DIV/0!")</f>
        <v>#DIV/0!</v>
      </c>
      <c r="S2" s="47" t="str">
        <f>IFERROR(__xludf.DUMMYFUNCTION("AVERAGEIF(QUERY({TRANSPOSE(IMPORTRANGE(""https://docs.google.com/spreadsheets/d/1PmUbHfZJzt7siSQTWGIhsEF35X21ca3eAvUqMAEdSJU/edit?usp=share_link"",""IN-案例損失機率!A1:J2502""))},""select * where Col1='""&amp;$A2&amp;""'""),""&gt;0"")"),"#DIV/0!")</f>
        <v>#DIV/0!</v>
      </c>
      <c r="T2" s="47" t="str">
        <f>IFERROR(__xludf.DUMMYFUNCTION("AVERAGEIF(QUERY({TRANSPOSE(IMPORTRANGE(""https://docs.google.com/spreadsheets/d/1xAvmV1dqJN_ClTObvDEwOHmYidNfyL0iyWqhz4cxRUs/edit?usp=sharing"",""IN-案例損失機率!A1:J2502""))},""select * where Col1='""&amp;$A2&amp;""'""),""&gt;0"")"),"#DIV/0!")</f>
        <v>#DIV/0!</v>
      </c>
      <c r="U2" s="47" t="str">
        <f>IFERROR(__xludf.DUMMYFUNCTION("AVERAGEIF(QUERY({TRANSPOSE(IMPORTRANGE(""https://docs.google.com/spreadsheets/d/1K-U1VOEkekSkvIuOTLramDSL5l6pb7stCKk-oIY8laE/edit?usp=share_link"",""IN-案例損失機率!A1:J2502""))},""select * where Col1='""&amp;$A2&amp;""'""),""&gt;0"")"),"#DIV/0!")</f>
        <v>#DIV/0!</v>
      </c>
      <c r="V2" s="47" t="str">
        <f>IFERROR(__xludf.DUMMYFUNCTION("AVERAGEIF(QUERY({TRANSPOSE(IMPORTRANGE(""https://docs.google.com/spreadsheets/d/1Jm7uRJI6pOxy50jc0ZwXeixnUp6UO-mcnc53mLlV9lo/edit?usp=share_link"",""IN-案例損失機率!A1:J2502""))},""select * where Col1='""&amp;$A2&amp;""'""),""&gt;0"")"),"#DIV/0!")</f>
        <v>#DIV/0!</v>
      </c>
      <c r="W2" s="47" t="str">
        <f>IFERROR(__xludf.DUMMYFUNCTION("AVERAGEIF(QUERY({TRANSPOSE(IMPORTRANGE(""https://docs.google.com/spreadsheets/d/1432r4Q6gFqKJ-l9xtbjR9no5K78N0hYLEmTJj5Y2aNY/edit?usp=share_link"",""IN-案例損失機率!A1:J2502""))},""select * where Col1='""&amp;$A2&amp;""'""),""&gt;0"")"),"#DIV/0!")</f>
        <v>#DIV/0!</v>
      </c>
      <c r="X2" s="47" t="str">
        <f>IFERROR(__xludf.DUMMYFUNCTION("AVERAGEIF(QUERY({TRANSPOSE(IMPORTRANGE(""https://docs.google.com/spreadsheets/d/1DVXEaZ9hcV9qu8VolurcNxY5V8gQ8LsIi5a85Wsw9Po/edit?usp=share_link"",""IN-案例損失機率!A1:J2502""))},""select * where Col1='""&amp;$A2&amp;""'""),""&gt;0"")"),"#DIV/0!")</f>
        <v>#DIV/0!</v>
      </c>
      <c r="Y2" s="47" t="str">
        <f>IFERROR(__xludf.DUMMYFUNCTION("AVERAGEIF(QUERY({TRANSPOSE(IMPORTRANGE(""https://docs.google.com/spreadsheets/d/1IcFK7Y-5zkWAlUD5cpc1mAs86lmwve_bgLw3wdZig8E/edit?usp=share_link"",""IN-案例損失機率!A1:J2502""))},""select * where Col1='""&amp;$A2&amp;""'""),""&gt;0"")"),"#DIV/0!")</f>
        <v>#DIV/0!</v>
      </c>
      <c r="Z2" s="47" t="str">
        <f>IFERROR(__xludf.DUMMYFUNCTION("AVERAGEIF(QUERY({TRANSPOSE(IMPORTRANGE(""https://docs.google.com/spreadsheets/d/1Ixl8jtNz2EiMLY_QYD63IRT4j7L627seq4sLK3YISsw/edit?usp=share_link"",""IN-案例損失機率!A1:J2502""))},""select * where Col1='""&amp;$A2&amp;""'""),""&gt;0"")"),"#DIV/0!")</f>
        <v>#DIV/0!</v>
      </c>
      <c r="AA2" s="47" t="str">
        <f>IFERROR(__xludf.DUMMYFUNCTION("AVERAGEIF(QUERY({TRANSPOSE(IMPORTRANGE(""https://docs.google.com/spreadsheets/d/1dJl4U62GKA5t7aapzzY2_9dSeZDTolcdr_bPV4nnAkw/edit?usp=share_link"",""IN-案例損失機率!A1:J2502""))},""select * where Col1='""&amp;$A2&amp;""'""),""&gt;0"")"),"#DIV/0!")</f>
        <v>#DIV/0!</v>
      </c>
      <c r="AB2" s="47" t="str">
        <f>IFERROR(__xludf.DUMMYFUNCTION("AVERAGEIF(QUERY({TRANSPOSE(IMPORTRANGE(""https://docs.google.com/spreadsheets/d/1AMhlPsxJ_ORVhDRWyKbwTnx4gSymsO3qxr_6ZOoP86Q/edit?usp=share_link"",""IN-案例損失機率!A1:J2502""))},""select * where Col1='""&amp;$A2&amp;""'""),""&gt;0"")"),"#DIV/0!")</f>
        <v>#DIV/0!</v>
      </c>
    </row>
    <row r="3" ht="30.0" customHeight="1">
      <c r="A3" s="45" t="s">
        <v>155</v>
      </c>
      <c r="B3" s="48" t="str">
        <f>IFERROR(__xludf.DUMMYFUNCTION("AVERAGEIF(QUERY({TRANSPOSE(IMPORTRANGE(""https://docs.google.com/spreadsheets/d/1YYNUZ9RW9034EMLDp5-m19i6R-xdTe70wberwaq-8zs/edit#gid=1778725847"",""IN-案例損失機率!A1:J2502""))},""select * where Col1='""&amp;$A3&amp;""'""),""&gt;0"")"),"#DIV/0!")</f>
        <v>#DIV/0!</v>
      </c>
      <c r="C3" s="48" t="str">
        <f>IFERROR(__xludf.DUMMYFUNCTION("AVERAGEIF(QUERY({TRANSPOSE(IMPORTRANGE(""https://docs.google.com/spreadsheets/d/1_iJCYlYq4CcYNKhor4zgSP188oNelfImt8z59yoPJUc/edit?usp=share_link"",""IN-案例損失機率!A1:J2502""))},""select * where Col1='""&amp;$A3&amp;""'""),""&gt;0"")"),"#DIV/0!")</f>
        <v>#DIV/0!</v>
      </c>
      <c r="D3" s="48" t="str">
        <f>IFERROR(__xludf.DUMMYFUNCTION("AVERAGEIF(QUERY({TRANSPOSE(IMPORTRANGE(""https://docs.google.com/spreadsheets/d/1kujxI94YuL9OSXWn6J6vWxv26Yj3pYgijIVivfOQPYk/edit?usp=share_link"",""IN-案例損失機率!A1:J2502""))},""select * where Col1='""&amp;$A3&amp;""'""),""&gt;0"")"),"#DIV/0!")</f>
        <v>#DIV/0!</v>
      </c>
      <c r="E3" s="48" t="str">
        <f>IFERROR(__xludf.DUMMYFUNCTION("AVERAGEIF(QUERY({TRANSPOSE(IMPORTRANGE(""https://docs.google.com/spreadsheets/d/1U8udSCZ_QzoMBI6FBD9n_ubwu7PxMrD693JcQcNJpbc/edit?usp=share_link"",""IN-案例損失機率!A1:J2502""))},""select * where Col1='""&amp;$A3&amp;""'""),""&gt;0"")"),"#DIV/0!")</f>
        <v>#DIV/0!</v>
      </c>
      <c r="F3" s="48" t="str">
        <f>IFERROR(__xludf.DUMMYFUNCTION("AVERAGEIF(QUERY({TRANSPOSE(IMPORTRANGE(""https://docs.google.com/spreadsheets/d/1M12lEnX_CHjDSTgWhN-WfG1etRC2LDWL58Z2o2sS0xE/edit?usp=share_link"",""IN-案例損失機率!A1:J2502""))},""select * where Col1='""&amp;$A3&amp;""'""),""&gt;0"")"),"#DIV/0!")</f>
        <v>#DIV/0!</v>
      </c>
      <c r="G3" s="48" t="str">
        <f>IFERROR(__xludf.DUMMYFUNCTION("AVERAGEIF(QUERY({TRANSPOSE(IMPORTRANGE(""https://docs.google.com/spreadsheets/d/1S7pxpAN5Ncwwo59e1mhP5kasoSyiC1U3a_9vaq0MPlk/edit?usp=share_link"",""IN-案例損失機率!A1:J2502""))},""select * where Col1='""&amp;$A3&amp;""'""),""&gt;0"")"),"#DIV/0!")</f>
        <v>#DIV/0!</v>
      </c>
      <c r="H3" s="48" t="str">
        <f>IFERROR(__xludf.DUMMYFUNCTION("AVERAGEIF(QUERY({TRANSPOSE(IMPORTRANGE(""https://docs.google.com/spreadsheets/d/1swlyjPL_3sDDfrJGrQny4r-QrjwgXeCGmP1u3YZ_-ms/edit?usp=share_link"",""IN-案例損失機率!A1:J2502""))},""select * where Col1='""&amp;$A3&amp;""'""),""&gt;0"")"),"#DIV/0!")</f>
        <v>#DIV/0!</v>
      </c>
      <c r="I3" s="48" t="str">
        <f>IFERROR(__xludf.DUMMYFUNCTION("AVERAGEIF(QUERY({TRANSPOSE(IMPORTRANGE(""https://docs.google.com/spreadsheets/d/1qIf_B6VTAz6kngi0d8IjodYhVsIq-RV-31ghjlJHm-A/edit?usp=share_link"",""IN-案例損失機率!A1:J2502""))},""select * where Col1='""&amp;$A3&amp;""'""),""&gt;0"")"),"#DIV/0!")</f>
        <v>#DIV/0!</v>
      </c>
      <c r="J3" s="48" t="str">
        <f>IFERROR(__xludf.DUMMYFUNCTION("AVERAGEIF(QUERY({TRANSPOSE(IMPORTRANGE(""https://docs.google.com/spreadsheets/d/1qfSt4Um3H5pMCqFySctVsMhprozDdhubgibRML1BPi4/edit?usp=share_link"",""IN-案例損失機率!A1:J2502""))},""select * where Col1='""&amp;$A3&amp;""'""),""&gt;0"")"),"#DIV/0!")</f>
        <v>#DIV/0!</v>
      </c>
      <c r="K3" s="48" t="str">
        <f>IFERROR(__xludf.DUMMYFUNCTION("AVERAGEIF(QUERY({TRANSPOSE(IMPORTRANGE(""https://docs.google.com/spreadsheets/d/1V6tsygD1UFo9qrXN5fMConFU-KfSDWoR-aMUe8usYOg/edit?usp=share_link"",""IN-案例損失機率!A1:J2502""))},""select * where Col1='""&amp;$A3&amp;""'""),""&gt;0"")"),"#DIV/0!")</f>
        <v>#DIV/0!</v>
      </c>
      <c r="L3" s="48" t="str">
        <f>IFERROR(__xludf.DUMMYFUNCTION("AVERAGEIF(QUERY({TRANSPOSE(IMPORTRANGE(""https://docs.google.com/spreadsheets/d/1_VCKf56QAmF0gpPF9ww3-uf7meSC9NZD2iLJ3YdNePM/edit?usp=share_link"",""IN-案例損失機率!A1:J2502""))},""select * where Col1='""&amp;$A3&amp;""'""),""&gt;0"")"),"#DIV/0!")</f>
        <v>#DIV/0!</v>
      </c>
      <c r="M3" s="48" t="str">
        <f>IFERROR(__xludf.DUMMYFUNCTION("AVERAGEIF(QUERY({TRANSPOSE(IMPORTRANGE(""https://docs.google.com/spreadsheets/d/1RdNC4G3MORnnCixr7bZSlGgUGlE5RAADrt7YnSratHE/edit?usp=share_link"",""IN-案例損失機率!A1:J2502""))},""select * where Col1='""&amp;$A3&amp;""'""),""&gt;0"")"),"#DIV/0!")</f>
        <v>#DIV/0!</v>
      </c>
      <c r="N3" s="48" t="str">
        <f>IFERROR(__xludf.DUMMYFUNCTION("AVERAGEIF(QUERY({TRANSPOSE(IMPORTRANGE(""https://docs.google.com/spreadsheets/d/1gC8hxK8PSzlgX-mN7fwX87dn5gLO10u3nIfnTiNWbuA/edit?usp=share_link"",""IN-案例損失機率!A1:J2502""))},""select * where Col1='""&amp;$A3&amp;""'""),""&gt;0"")"),"#DIV/0!")</f>
        <v>#DIV/0!</v>
      </c>
      <c r="O3" s="48" t="str">
        <f>IFERROR(__xludf.DUMMYFUNCTION("AVERAGEIF(QUERY({TRANSPOSE(IMPORTRANGE(""https://docs.google.com/spreadsheets/d/1B8cPiZeIcOn-Qd3JgkHKMcjZB4fzL4_ujlvGw3F7sHM/edit?usp=share_link"",""IN-案例損失機率!A1:J2502""))},""select * where Col1='""&amp;$A3&amp;""'""),""&gt;0"")"),"#DIV/0!")</f>
        <v>#DIV/0!</v>
      </c>
      <c r="P3" s="48" t="str">
        <f>IFERROR(__xludf.DUMMYFUNCTION("AVERAGEIF(QUERY({TRANSPOSE(IMPORTRANGE(""https://docs.google.com/spreadsheets/d/1U5S65h0MZPz8O8wfa1YOCM6kBTN1_8zRHlH6CIisNzg/edit#gid=1778725847"",""IN-案例損失機率!A1:J2502""))},""select * where Col1='""&amp;$A3&amp;""'""),""&gt;0"")"),"#DIV/0!")</f>
        <v>#DIV/0!</v>
      </c>
      <c r="Q3" s="48" t="str">
        <f>IFERROR(__xludf.DUMMYFUNCTION("AVERAGEIF(QUERY({TRANSPOSE(IMPORTRANGE(""https://docs.google.com/spreadsheets/d/1tNYDxpMCjr8OhGILTiJmjMlz99VcOsC03_c_EZHBCac/edit?usp=share_link"",""IN-案例損失機率!A1:J2502""))},""select * where Col1='""&amp;$A3&amp;""'""),""&gt;0"")"),"#DIV/0!")</f>
        <v>#DIV/0!</v>
      </c>
      <c r="R3" s="48" t="str">
        <f>IFERROR(__xludf.DUMMYFUNCTION("AVERAGEIF(QUERY({TRANSPOSE(IMPORTRANGE(""https://docs.google.com/spreadsheets/d/1vZozQ5iQ5VrH7k7m6S9TXIEHTDthf_o6vyslDgZcn5Q/edit?usp=share_link"",""IN-案例損失機率!A1:J2502""))},""select * where Col1='""&amp;$A3&amp;""'""),""&gt;0"")"),"#DIV/0!")</f>
        <v>#DIV/0!</v>
      </c>
      <c r="S3" s="48" t="str">
        <f>IFERROR(__xludf.DUMMYFUNCTION("AVERAGEIF(QUERY({TRANSPOSE(IMPORTRANGE(""https://docs.google.com/spreadsheets/d/1PmUbHfZJzt7siSQTWGIhsEF35X21ca3eAvUqMAEdSJU/edit?usp=share_link"",""IN-案例損失機率!A1:J2502""))},""select * where Col1='""&amp;$A3&amp;""'""),""&gt;0"")"),"#DIV/0!")</f>
        <v>#DIV/0!</v>
      </c>
      <c r="T3" s="48" t="str">
        <f>IFERROR(__xludf.DUMMYFUNCTION("AVERAGEIF(QUERY({TRANSPOSE(IMPORTRANGE(""https://docs.google.com/spreadsheets/d/1xAvmV1dqJN_ClTObvDEwOHmYidNfyL0iyWqhz4cxRUs/edit?usp=sharing"",""IN-案例損失機率!A1:J2502""))},""select * where Col1='""&amp;$A3&amp;""'""),""&gt;0"")"),"#DIV/0!")</f>
        <v>#DIV/0!</v>
      </c>
      <c r="U3" s="48" t="str">
        <f>IFERROR(__xludf.DUMMYFUNCTION("AVERAGEIF(QUERY({TRANSPOSE(IMPORTRANGE(""https://docs.google.com/spreadsheets/d/1K-U1VOEkekSkvIuOTLramDSL5l6pb7stCKk-oIY8laE/edit?usp=share_link"",""IN-案例損失機率!A1:J2502""))},""select * where Col1='""&amp;$A3&amp;""'""),""&gt;0"")"),"#DIV/0!")</f>
        <v>#DIV/0!</v>
      </c>
      <c r="V3" s="48" t="str">
        <f>IFERROR(__xludf.DUMMYFUNCTION("AVERAGEIF(QUERY({TRANSPOSE(IMPORTRANGE(""https://docs.google.com/spreadsheets/d/1Jm7uRJI6pOxy50jc0ZwXeixnUp6UO-mcnc53mLlV9lo/edit?usp=share_link"",""IN-案例損失機率!A1:J2502""))},""select * where Col1='""&amp;$A3&amp;""'""),""&gt;0"")"),"#DIV/0!")</f>
        <v>#DIV/0!</v>
      </c>
      <c r="W3" s="48" t="str">
        <f>IFERROR(__xludf.DUMMYFUNCTION("AVERAGEIF(QUERY({TRANSPOSE(IMPORTRANGE(""https://docs.google.com/spreadsheets/d/1432r4Q6gFqKJ-l9xtbjR9no5K78N0hYLEmTJj5Y2aNY/edit?usp=share_link"",""IN-案例損失機率!A1:J2502""))},""select * where Col1='""&amp;$A3&amp;""'""),""&gt;0"")"),"#DIV/0!")</f>
        <v>#DIV/0!</v>
      </c>
      <c r="X3" s="48" t="str">
        <f>IFERROR(__xludf.DUMMYFUNCTION("AVERAGEIF(QUERY({TRANSPOSE(IMPORTRANGE(""https://docs.google.com/spreadsheets/d/1DVXEaZ9hcV9qu8VolurcNxY5V8gQ8LsIi5a85Wsw9Po/edit?usp=share_link"",""IN-案例損失機率!A1:J2502""))},""select * where Col1='""&amp;$A3&amp;""'""),""&gt;0"")"),"#DIV/0!")</f>
        <v>#DIV/0!</v>
      </c>
      <c r="Y3" s="48" t="str">
        <f>IFERROR(__xludf.DUMMYFUNCTION("AVERAGEIF(QUERY({TRANSPOSE(IMPORTRANGE(""https://docs.google.com/spreadsheets/d/1IcFK7Y-5zkWAlUD5cpc1mAs86lmwve_bgLw3wdZig8E/edit?usp=share_link"",""IN-案例損失機率!A1:J2502""))},""select * where Col1='""&amp;$A3&amp;""'""),""&gt;0"")"),"#DIV/0!")</f>
        <v>#DIV/0!</v>
      </c>
      <c r="Z3" s="48" t="str">
        <f>IFERROR(__xludf.DUMMYFUNCTION("AVERAGEIF(QUERY({TRANSPOSE(IMPORTRANGE(""https://docs.google.com/spreadsheets/d/1Ixl8jtNz2EiMLY_QYD63IRT4j7L627seq4sLK3YISsw/edit?usp=share_link"",""IN-案例損失機率!A1:J2502""))},""select * where Col1='""&amp;$A3&amp;""'""),""&gt;0"")"),"#DIV/0!")</f>
        <v>#DIV/0!</v>
      </c>
      <c r="AA3" s="48" t="str">
        <f>IFERROR(__xludf.DUMMYFUNCTION("AVERAGEIF(QUERY({TRANSPOSE(IMPORTRANGE(""https://docs.google.com/spreadsheets/d/1dJl4U62GKA5t7aapzzY2_9dSeZDTolcdr_bPV4nnAkw/edit?usp=share_link"",""IN-案例損失機率!A1:J2502""))},""select * where Col1='""&amp;$A3&amp;""'""),""&gt;0"")"),"#DIV/0!")</f>
        <v>#DIV/0!</v>
      </c>
      <c r="AB3" s="48" t="str">
        <f>IFERROR(__xludf.DUMMYFUNCTION("AVERAGEIF(QUERY({TRANSPOSE(IMPORTRANGE(""https://docs.google.com/spreadsheets/d/1AMhlPsxJ_ORVhDRWyKbwTnx4gSymsO3qxr_6ZOoP86Q/edit?usp=share_link"",""IN-案例損失機率!A1:J2502""))},""select * where Col1='""&amp;$A3&amp;""'""),""&gt;0"")"),"#DIV/0!")</f>
        <v>#DIV/0!</v>
      </c>
    </row>
    <row r="4" ht="30.0" customHeight="1">
      <c r="A4" s="45" t="s">
        <v>156</v>
      </c>
      <c r="B4" s="49" t="str">
        <f>IFERROR(__xludf.DUMMYFUNCTION("AVERAGEIF(QUERY({TRANSPOSE(IMPORTRANGE(""https://docs.google.com/spreadsheets/d/1YYNUZ9RW9034EMLDp5-m19i6R-xdTe70wberwaq-8zs/edit#gid=1778725847"",""IN-案例損失機率!A1:J2502""))},""select * where Col1='""&amp;$A4&amp;""'""),""&gt;0"")"),"#DIV/0!")</f>
        <v>#DIV/0!</v>
      </c>
      <c r="C4" s="49" t="str">
        <f>IFERROR(__xludf.DUMMYFUNCTION("AVERAGEIF(QUERY({TRANSPOSE(IMPORTRANGE(""https://docs.google.com/spreadsheets/d/1_iJCYlYq4CcYNKhor4zgSP188oNelfImt8z59yoPJUc/edit?usp=share_link"",""IN-案例損失機率!A1:J2502""))},""select * where Col1='""&amp;$A4&amp;""'""),""&gt;0"")"),"#DIV/0!")</f>
        <v>#DIV/0!</v>
      </c>
      <c r="D4" s="49" t="str">
        <f>IFERROR(__xludf.DUMMYFUNCTION("AVERAGEIF(QUERY({TRANSPOSE(IMPORTRANGE(""https://docs.google.com/spreadsheets/d/1kujxI94YuL9OSXWn6J6vWxv26Yj3pYgijIVivfOQPYk/edit?usp=share_link"",""IN-案例損失機率!A1:J2502""))},""select * where Col1='""&amp;$A4&amp;""'""),""&gt;0"")"),"#DIV/0!")</f>
        <v>#DIV/0!</v>
      </c>
      <c r="E4" s="49" t="str">
        <f>IFERROR(__xludf.DUMMYFUNCTION("AVERAGEIF(QUERY({TRANSPOSE(IMPORTRANGE(""https://docs.google.com/spreadsheets/d/1U8udSCZ_QzoMBI6FBD9n_ubwu7PxMrD693JcQcNJpbc/edit?usp=share_link"",""IN-案例損失機率!A1:J2502""))},""select * where Col1='""&amp;$A4&amp;""'""),""&gt;0"")"),"#DIV/0!")</f>
        <v>#DIV/0!</v>
      </c>
      <c r="F4" s="49" t="str">
        <f>IFERROR(__xludf.DUMMYFUNCTION("AVERAGEIF(QUERY({TRANSPOSE(IMPORTRANGE(""https://docs.google.com/spreadsheets/d/1M12lEnX_CHjDSTgWhN-WfG1etRC2LDWL58Z2o2sS0xE/edit?usp=share_link"",""IN-案例損失機率!A1:J2502""))},""select * where Col1='""&amp;$A4&amp;""'""),""&gt;0"")"),"#DIV/0!")</f>
        <v>#DIV/0!</v>
      </c>
      <c r="G4" s="49" t="str">
        <f>IFERROR(__xludf.DUMMYFUNCTION("AVERAGEIF(QUERY({TRANSPOSE(IMPORTRANGE(""https://docs.google.com/spreadsheets/d/1S7pxpAN5Ncwwo59e1mhP5kasoSyiC1U3a_9vaq0MPlk/edit?usp=share_link"",""IN-案例損失機率!A1:J2502""))},""select * where Col1='""&amp;$A4&amp;""'""),""&gt;0"")"),"#DIV/0!")</f>
        <v>#DIV/0!</v>
      </c>
      <c r="H4" s="49" t="str">
        <f>IFERROR(__xludf.DUMMYFUNCTION("AVERAGEIF(QUERY({TRANSPOSE(IMPORTRANGE(""https://docs.google.com/spreadsheets/d/1swlyjPL_3sDDfrJGrQny4r-QrjwgXeCGmP1u3YZ_-ms/edit?usp=share_link"",""IN-案例損失機率!A1:J2502""))},""select * where Col1='""&amp;$A4&amp;""'""),""&gt;0"")"),"#DIV/0!")</f>
        <v>#DIV/0!</v>
      </c>
      <c r="I4" s="49" t="str">
        <f>IFERROR(__xludf.DUMMYFUNCTION("AVERAGEIF(QUERY({TRANSPOSE(IMPORTRANGE(""https://docs.google.com/spreadsheets/d/1qIf_B6VTAz6kngi0d8IjodYhVsIq-RV-31ghjlJHm-A/edit?usp=share_link"",""IN-案例損失機率!A1:J2502""))},""select * where Col1='""&amp;$A4&amp;""'""),""&gt;0"")"),"#DIV/0!")</f>
        <v>#DIV/0!</v>
      </c>
      <c r="J4" s="49" t="str">
        <f>IFERROR(__xludf.DUMMYFUNCTION("AVERAGEIF(QUERY({TRANSPOSE(IMPORTRANGE(""https://docs.google.com/spreadsheets/d/1qfSt4Um3H5pMCqFySctVsMhprozDdhubgibRML1BPi4/edit?usp=share_link"",""IN-案例損失機率!A1:J2502""))},""select * where Col1='""&amp;$A4&amp;""'""),""&gt;0"")"),"#DIV/0!")</f>
        <v>#DIV/0!</v>
      </c>
      <c r="K4" s="49" t="str">
        <f>IFERROR(__xludf.DUMMYFUNCTION("AVERAGEIF(QUERY({TRANSPOSE(IMPORTRANGE(""https://docs.google.com/spreadsheets/d/1V6tsygD1UFo9qrXN5fMConFU-KfSDWoR-aMUe8usYOg/edit?usp=share_link"",""IN-案例損失機率!A1:J2502""))},""select * where Col1='""&amp;$A4&amp;""'""),""&gt;0"")"),"#DIV/0!")</f>
        <v>#DIV/0!</v>
      </c>
      <c r="L4" s="49" t="str">
        <f>IFERROR(__xludf.DUMMYFUNCTION("AVERAGEIF(QUERY({TRANSPOSE(IMPORTRANGE(""https://docs.google.com/spreadsheets/d/1_VCKf56QAmF0gpPF9ww3-uf7meSC9NZD2iLJ3YdNePM/edit?usp=share_link"",""IN-案例損失機率!A1:J2502""))},""select * where Col1='""&amp;$A4&amp;""'""),""&gt;0"")"),"#DIV/0!")</f>
        <v>#DIV/0!</v>
      </c>
      <c r="M4" s="49" t="str">
        <f>IFERROR(__xludf.DUMMYFUNCTION("AVERAGEIF(QUERY({TRANSPOSE(IMPORTRANGE(""https://docs.google.com/spreadsheets/d/1RdNC4G3MORnnCixr7bZSlGgUGlE5RAADrt7YnSratHE/edit?usp=share_link"",""IN-案例損失機率!A1:J2502""))},""select * where Col1='""&amp;$A4&amp;""'""),""&gt;0"")"),"#DIV/0!")</f>
        <v>#DIV/0!</v>
      </c>
      <c r="N4" s="49" t="str">
        <f>IFERROR(__xludf.DUMMYFUNCTION("AVERAGEIF(QUERY({TRANSPOSE(IMPORTRANGE(""https://docs.google.com/spreadsheets/d/1gC8hxK8PSzlgX-mN7fwX87dn5gLO10u3nIfnTiNWbuA/edit?usp=share_link"",""IN-案例損失機率!A1:J2502""))},""select * where Col1='""&amp;$A4&amp;""'""),""&gt;0"")"),"#DIV/0!")</f>
        <v>#DIV/0!</v>
      </c>
      <c r="O4" s="49" t="str">
        <f>IFERROR(__xludf.DUMMYFUNCTION("AVERAGEIF(QUERY({TRANSPOSE(IMPORTRANGE(""https://docs.google.com/spreadsheets/d/1B8cPiZeIcOn-Qd3JgkHKMcjZB4fzL4_ujlvGw3F7sHM/edit?usp=share_link"",""IN-案例損失機率!A1:J2502""))},""select * where Col1='""&amp;$A4&amp;""'""),""&gt;0"")"),"#DIV/0!")</f>
        <v>#DIV/0!</v>
      </c>
      <c r="P4" s="49" t="str">
        <f>IFERROR(__xludf.DUMMYFUNCTION("AVERAGEIF(QUERY({TRANSPOSE(IMPORTRANGE(""https://docs.google.com/spreadsheets/d/1U5S65h0MZPz8O8wfa1YOCM6kBTN1_8zRHlH6CIisNzg/edit#gid=1778725847"",""IN-案例損失機率!A1:J2502""))},""select * where Col1='""&amp;$A4&amp;""'""),""&gt;0"")"),"#DIV/0!")</f>
        <v>#DIV/0!</v>
      </c>
      <c r="Q4" s="49" t="str">
        <f>IFERROR(__xludf.DUMMYFUNCTION("AVERAGEIF(QUERY({TRANSPOSE(IMPORTRANGE(""https://docs.google.com/spreadsheets/d/1tNYDxpMCjr8OhGILTiJmjMlz99VcOsC03_c_EZHBCac/edit?usp=share_link"",""IN-案例損失機率!A1:J2502""))},""select * where Col1='""&amp;$A4&amp;""'""),""&gt;0"")"),"#DIV/0!")</f>
        <v>#DIV/0!</v>
      </c>
      <c r="R4" s="49" t="str">
        <f>IFERROR(__xludf.DUMMYFUNCTION("AVERAGEIF(QUERY({TRANSPOSE(IMPORTRANGE(""https://docs.google.com/spreadsheets/d/1vZozQ5iQ5VrH7k7m6S9TXIEHTDthf_o6vyslDgZcn5Q/edit?usp=share_link"",""IN-案例損失機率!A1:J2502""))},""select * where Col1='""&amp;$A4&amp;""'""),""&gt;0"")"),"#DIV/0!")</f>
        <v>#DIV/0!</v>
      </c>
      <c r="S4" s="49" t="str">
        <f>IFERROR(__xludf.DUMMYFUNCTION("AVERAGEIF(QUERY({TRANSPOSE(IMPORTRANGE(""https://docs.google.com/spreadsheets/d/1PmUbHfZJzt7siSQTWGIhsEF35X21ca3eAvUqMAEdSJU/edit?usp=share_link"",""IN-案例損失機率!A1:J2502""))},""select * where Col1='""&amp;$A4&amp;""'""),""&gt;0"")"),"#DIV/0!")</f>
        <v>#DIV/0!</v>
      </c>
      <c r="T4" s="49" t="str">
        <f>IFERROR(__xludf.DUMMYFUNCTION("AVERAGEIF(QUERY({TRANSPOSE(IMPORTRANGE(""https://docs.google.com/spreadsheets/d/1xAvmV1dqJN_ClTObvDEwOHmYidNfyL0iyWqhz4cxRUs/edit?usp=sharing"",""IN-案例損失機率!A1:J2502""))},""select * where Col1='""&amp;$A4&amp;""'""),""&gt;0"")"),"#DIV/0!")</f>
        <v>#DIV/0!</v>
      </c>
      <c r="U4" s="49" t="str">
        <f>IFERROR(__xludf.DUMMYFUNCTION("AVERAGEIF(QUERY({TRANSPOSE(IMPORTRANGE(""https://docs.google.com/spreadsheets/d/1K-U1VOEkekSkvIuOTLramDSL5l6pb7stCKk-oIY8laE/edit?usp=share_link"",""IN-案例損失機率!A1:J2502""))},""select * where Col1='""&amp;$A4&amp;""'""),""&gt;0"")"),"#DIV/0!")</f>
        <v>#DIV/0!</v>
      </c>
      <c r="V4" s="49" t="str">
        <f>IFERROR(__xludf.DUMMYFUNCTION("AVERAGEIF(QUERY({TRANSPOSE(IMPORTRANGE(""https://docs.google.com/spreadsheets/d/1Jm7uRJI6pOxy50jc0ZwXeixnUp6UO-mcnc53mLlV9lo/edit?usp=share_link"",""IN-案例損失機率!A1:J2502""))},""select * where Col1='""&amp;$A4&amp;""'""),""&gt;0"")"),"#DIV/0!")</f>
        <v>#DIV/0!</v>
      </c>
      <c r="W4" s="49" t="str">
        <f>IFERROR(__xludf.DUMMYFUNCTION("AVERAGEIF(QUERY({TRANSPOSE(IMPORTRANGE(""https://docs.google.com/spreadsheets/d/1432r4Q6gFqKJ-l9xtbjR9no5K78N0hYLEmTJj5Y2aNY/edit?usp=share_link"",""IN-案例損失機率!A1:J2502""))},""select * where Col1='""&amp;$A4&amp;""'""),""&gt;0"")"),"#DIV/0!")</f>
        <v>#DIV/0!</v>
      </c>
      <c r="X4" s="49" t="str">
        <f>IFERROR(__xludf.DUMMYFUNCTION("AVERAGEIF(QUERY({TRANSPOSE(IMPORTRANGE(""https://docs.google.com/spreadsheets/d/1DVXEaZ9hcV9qu8VolurcNxY5V8gQ8LsIi5a85Wsw9Po/edit?usp=share_link"",""IN-案例損失機率!A1:J2502""))},""select * where Col1='""&amp;$A4&amp;""'""),""&gt;0"")"),"#DIV/0!")</f>
        <v>#DIV/0!</v>
      </c>
      <c r="Y4" s="49" t="str">
        <f>IFERROR(__xludf.DUMMYFUNCTION("AVERAGEIF(QUERY({TRANSPOSE(IMPORTRANGE(""https://docs.google.com/spreadsheets/d/1IcFK7Y-5zkWAlUD5cpc1mAs86lmwve_bgLw3wdZig8E/edit?usp=share_link"",""IN-案例損失機率!A1:J2502""))},""select * where Col1='""&amp;$A4&amp;""'""),""&gt;0"")"),"#DIV/0!")</f>
        <v>#DIV/0!</v>
      </c>
      <c r="Z4" s="49" t="str">
        <f>IFERROR(__xludf.DUMMYFUNCTION("AVERAGEIF(QUERY({TRANSPOSE(IMPORTRANGE(""https://docs.google.com/spreadsheets/d/1Ixl8jtNz2EiMLY_QYD63IRT4j7L627seq4sLK3YISsw/edit?usp=share_link"",""IN-案例損失機率!A1:J2502""))},""select * where Col1='""&amp;$A4&amp;""'""),""&gt;0"")"),"#DIV/0!")</f>
        <v>#DIV/0!</v>
      </c>
      <c r="AA4" s="49" t="str">
        <f>IFERROR(__xludf.DUMMYFUNCTION("AVERAGEIF(QUERY({TRANSPOSE(IMPORTRANGE(""https://docs.google.com/spreadsheets/d/1dJl4U62GKA5t7aapzzY2_9dSeZDTolcdr_bPV4nnAkw/edit?usp=share_link"",""IN-案例損失機率!A1:J2502""))},""select * where Col1='""&amp;$A4&amp;""'""),""&gt;0"")"),"#DIV/0!")</f>
        <v>#DIV/0!</v>
      </c>
      <c r="AB4" s="49" t="str">
        <f>IFERROR(__xludf.DUMMYFUNCTION("AVERAGEIF(QUERY({TRANSPOSE(IMPORTRANGE(""https://docs.google.com/spreadsheets/d/1AMhlPsxJ_ORVhDRWyKbwTnx4gSymsO3qxr_6ZOoP86Q/edit?usp=share_link"",""IN-案例損失機率!A1:J2502""))},""select * where Col1='""&amp;$A4&amp;""'""),""&gt;0"")"),"#DIV/0!")</f>
        <v>#DIV/0!</v>
      </c>
    </row>
    <row r="5" ht="30.0" customHeight="1">
      <c r="A5" s="45" t="s">
        <v>157</v>
      </c>
      <c r="B5" s="48" t="str">
        <f>IFERROR(__xludf.DUMMYFUNCTION("AVERAGEIF(QUERY({TRANSPOSE(IMPORTRANGE(""https://docs.google.com/spreadsheets/d/1YYNUZ9RW9034EMLDp5-m19i6R-xdTe70wberwaq-8zs/edit#gid=1778725847"",""IN-案例損失機率!A1:J2502""))},""select * where Col1='""&amp;$A5&amp;""'""),""&gt;0"")"),"#DIV/0!")</f>
        <v>#DIV/0!</v>
      </c>
      <c r="C5" s="48" t="str">
        <f>IFERROR(__xludf.DUMMYFUNCTION("AVERAGEIF(QUERY({TRANSPOSE(IMPORTRANGE(""https://docs.google.com/spreadsheets/d/1_iJCYlYq4CcYNKhor4zgSP188oNelfImt8z59yoPJUc/edit?usp=share_link"",""IN-案例損失機率!A1:J2502""))},""select * where Col1='""&amp;$A5&amp;""'""),""&gt;0"")"),"#DIV/0!")</f>
        <v>#DIV/0!</v>
      </c>
      <c r="D5" s="48" t="str">
        <f>IFERROR(__xludf.DUMMYFUNCTION("AVERAGEIF(QUERY({TRANSPOSE(IMPORTRANGE(""https://docs.google.com/spreadsheets/d/1kujxI94YuL9OSXWn6J6vWxv26Yj3pYgijIVivfOQPYk/edit?usp=share_link"",""IN-案例損失機率!A1:J2502""))},""select * where Col1='""&amp;$A5&amp;""'""),""&gt;0"")"),"#DIV/0!")</f>
        <v>#DIV/0!</v>
      </c>
      <c r="E5" s="48" t="str">
        <f>IFERROR(__xludf.DUMMYFUNCTION("AVERAGEIF(QUERY({TRANSPOSE(IMPORTRANGE(""https://docs.google.com/spreadsheets/d/1U8udSCZ_QzoMBI6FBD9n_ubwu7PxMrD693JcQcNJpbc/edit?usp=share_link"",""IN-案例損失機率!A1:J2502""))},""select * where Col1='""&amp;$A5&amp;""'""),""&gt;0"")"),"#DIV/0!")</f>
        <v>#DIV/0!</v>
      </c>
      <c r="F5" s="48" t="str">
        <f>IFERROR(__xludf.DUMMYFUNCTION("AVERAGEIF(QUERY({TRANSPOSE(IMPORTRANGE(""https://docs.google.com/spreadsheets/d/1M12lEnX_CHjDSTgWhN-WfG1etRC2LDWL58Z2o2sS0xE/edit?usp=share_link"",""IN-案例損失機率!A1:J2502""))},""select * where Col1='""&amp;$A5&amp;""'""),""&gt;0"")"),"#DIV/0!")</f>
        <v>#DIV/0!</v>
      </c>
      <c r="G5" s="48" t="str">
        <f>IFERROR(__xludf.DUMMYFUNCTION("AVERAGEIF(QUERY({TRANSPOSE(IMPORTRANGE(""https://docs.google.com/spreadsheets/d/1S7pxpAN5Ncwwo59e1mhP5kasoSyiC1U3a_9vaq0MPlk/edit?usp=share_link"",""IN-案例損失機率!A1:J2502""))},""select * where Col1='""&amp;$A5&amp;""'""),""&gt;0"")"),"#DIV/0!")</f>
        <v>#DIV/0!</v>
      </c>
      <c r="H5" s="48" t="str">
        <f>IFERROR(__xludf.DUMMYFUNCTION("AVERAGEIF(QUERY({TRANSPOSE(IMPORTRANGE(""https://docs.google.com/spreadsheets/d/1swlyjPL_3sDDfrJGrQny4r-QrjwgXeCGmP1u3YZ_-ms/edit?usp=share_link"",""IN-案例損失機率!A1:J2502""))},""select * where Col1='""&amp;$A5&amp;""'""),""&gt;0"")"),"#DIV/0!")</f>
        <v>#DIV/0!</v>
      </c>
      <c r="I5" s="48" t="str">
        <f>IFERROR(__xludf.DUMMYFUNCTION("AVERAGEIF(QUERY({TRANSPOSE(IMPORTRANGE(""https://docs.google.com/spreadsheets/d/1qIf_B6VTAz6kngi0d8IjodYhVsIq-RV-31ghjlJHm-A/edit?usp=share_link"",""IN-案例損失機率!A1:J2502""))},""select * where Col1='""&amp;$A5&amp;""'""),""&gt;0"")"),"#DIV/0!")</f>
        <v>#DIV/0!</v>
      </c>
      <c r="J5" s="48" t="str">
        <f>IFERROR(__xludf.DUMMYFUNCTION("AVERAGEIF(QUERY({TRANSPOSE(IMPORTRANGE(""https://docs.google.com/spreadsheets/d/1qfSt4Um3H5pMCqFySctVsMhprozDdhubgibRML1BPi4/edit?usp=share_link"",""IN-案例損失機率!A1:J2502""))},""select * where Col1='""&amp;$A5&amp;""'""),""&gt;0"")"),"#DIV/0!")</f>
        <v>#DIV/0!</v>
      </c>
      <c r="K5" s="48" t="str">
        <f>IFERROR(__xludf.DUMMYFUNCTION("AVERAGEIF(QUERY({TRANSPOSE(IMPORTRANGE(""https://docs.google.com/spreadsheets/d/1V6tsygD1UFo9qrXN5fMConFU-KfSDWoR-aMUe8usYOg/edit?usp=share_link"",""IN-案例損失機率!A1:J2502""))},""select * where Col1='""&amp;$A5&amp;""'""),""&gt;0"")"),"#DIV/0!")</f>
        <v>#DIV/0!</v>
      </c>
      <c r="L5" s="48" t="str">
        <f>IFERROR(__xludf.DUMMYFUNCTION("AVERAGEIF(QUERY({TRANSPOSE(IMPORTRANGE(""https://docs.google.com/spreadsheets/d/1_VCKf56QAmF0gpPF9ww3-uf7meSC9NZD2iLJ3YdNePM/edit?usp=share_link"",""IN-案例損失機率!A1:J2502""))},""select * where Col1='""&amp;$A5&amp;""'""),""&gt;0"")"),"#DIV/0!")</f>
        <v>#DIV/0!</v>
      </c>
      <c r="M5" s="48" t="str">
        <f>IFERROR(__xludf.DUMMYFUNCTION("AVERAGEIF(QUERY({TRANSPOSE(IMPORTRANGE(""https://docs.google.com/spreadsheets/d/1RdNC4G3MORnnCixr7bZSlGgUGlE5RAADrt7YnSratHE/edit?usp=share_link"",""IN-案例損失機率!A1:J2502""))},""select * where Col1='""&amp;$A5&amp;""'""),""&gt;0"")"),"#DIV/0!")</f>
        <v>#DIV/0!</v>
      </c>
      <c r="N5" s="48" t="str">
        <f>IFERROR(__xludf.DUMMYFUNCTION("AVERAGEIF(QUERY({TRANSPOSE(IMPORTRANGE(""https://docs.google.com/spreadsheets/d/1gC8hxK8PSzlgX-mN7fwX87dn5gLO10u3nIfnTiNWbuA/edit?usp=share_link"",""IN-案例損失機率!A1:J2502""))},""select * where Col1='""&amp;$A5&amp;""'""),""&gt;0"")"),"#DIV/0!")</f>
        <v>#DIV/0!</v>
      </c>
      <c r="O5" s="48" t="str">
        <f>IFERROR(__xludf.DUMMYFUNCTION("AVERAGEIF(QUERY({TRANSPOSE(IMPORTRANGE(""https://docs.google.com/spreadsheets/d/1B8cPiZeIcOn-Qd3JgkHKMcjZB4fzL4_ujlvGw3F7sHM/edit?usp=share_link"",""IN-案例損失機率!A1:J2502""))},""select * where Col1='""&amp;$A5&amp;""'""),""&gt;0"")"),"#DIV/0!")</f>
        <v>#DIV/0!</v>
      </c>
      <c r="P5" s="48" t="str">
        <f>IFERROR(__xludf.DUMMYFUNCTION("AVERAGEIF(QUERY({TRANSPOSE(IMPORTRANGE(""https://docs.google.com/spreadsheets/d/1U5S65h0MZPz8O8wfa1YOCM6kBTN1_8zRHlH6CIisNzg/edit#gid=1778725847"",""IN-案例損失機率!A1:J2502""))},""select * where Col1='""&amp;$A5&amp;""'""),""&gt;0"")"),"#DIV/0!")</f>
        <v>#DIV/0!</v>
      </c>
      <c r="Q5" s="48" t="str">
        <f>IFERROR(__xludf.DUMMYFUNCTION("AVERAGEIF(QUERY({TRANSPOSE(IMPORTRANGE(""https://docs.google.com/spreadsheets/d/1tNYDxpMCjr8OhGILTiJmjMlz99VcOsC03_c_EZHBCac/edit?usp=share_link"",""IN-案例損失機率!A1:J2502""))},""select * where Col1='""&amp;$A5&amp;""'""),""&gt;0"")"),"#DIV/0!")</f>
        <v>#DIV/0!</v>
      </c>
      <c r="R5" s="48" t="str">
        <f>IFERROR(__xludf.DUMMYFUNCTION("AVERAGEIF(QUERY({TRANSPOSE(IMPORTRANGE(""https://docs.google.com/spreadsheets/d/1vZozQ5iQ5VrH7k7m6S9TXIEHTDthf_o6vyslDgZcn5Q/edit?usp=share_link"",""IN-案例損失機率!A1:J2502""))},""select * where Col1='""&amp;$A5&amp;""'""),""&gt;0"")"),"#DIV/0!")</f>
        <v>#DIV/0!</v>
      </c>
      <c r="S5" s="48" t="str">
        <f>IFERROR(__xludf.DUMMYFUNCTION("AVERAGEIF(QUERY({TRANSPOSE(IMPORTRANGE(""https://docs.google.com/spreadsheets/d/1PmUbHfZJzt7siSQTWGIhsEF35X21ca3eAvUqMAEdSJU/edit?usp=share_link"",""IN-案例損失機率!A1:J2502""))},""select * where Col1='""&amp;$A5&amp;""'""),""&gt;0"")"),"#DIV/0!")</f>
        <v>#DIV/0!</v>
      </c>
      <c r="T5" s="48" t="str">
        <f>IFERROR(__xludf.DUMMYFUNCTION("AVERAGEIF(QUERY({TRANSPOSE(IMPORTRANGE(""https://docs.google.com/spreadsheets/d/1xAvmV1dqJN_ClTObvDEwOHmYidNfyL0iyWqhz4cxRUs/edit?usp=sharing"",""IN-案例損失機率!A1:J2502""))},""select * where Col1='""&amp;$A5&amp;""'""),""&gt;0"")"),"#DIV/0!")</f>
        <v>#DIV/0!</v>
      </c>
      <c r="U5" s="48" t="str">
        <f>IFERROR(__xludf.DUMMYFUNCTION("AVERAGEIF(QUERY({TRANSPOSE(IMPORTRANGE(""https://docs.google.com/spreadsheets/d/1K-U1VOEkekSkvIuOTLramDSL5l6pb7stCKk-oIY8laE/edit?usp=share_link"",""IN-案例損失機率!A1:J2502""))},""select * where Col1='""&amp;$A5&amp;""'""),""&gt;0"")"),"#DIV/0!")</f>
        <v>#DIV/0!</v>
      </c>
      <c r="V5" s="48" t="str">
        <f>IFERROR(__xludf.DUMMYFUNCTION("AVERAGEIF(QUERY({TRANSPOSE(IMPORTRANGE(""https://docs.google.com/spreadsheets/d/1Jm7uRJI6pOxy50jc0ZwXeixnUp6UO-mcnc53mLlV9lo/edit?usp=share_link"",""IN-案例損失機率!A1:J2502""))},""select * where Col1='""&amp;$A5&amp;""'""),""&gt;0"")"),"#DIV/0!")</f>
        <v>#DIV/0!</v>
      </c>
      <c r="W5" s="48" t="str">
        <f>IFERROR(__xludf.DUMMYFUNCTION("AVERAGEIF(QUERY({TRANSPOSE(IMPORTRANGE(""https://docs.google.com/spreadsheets/d/1432r4Q6gFqKJ-l9xtbjR9no5K78N0hYLEmTJj5Y2aNY/edit?usp=share_link"",""IN-案例損失機率!A1:J2502""))},""select * where Col1='""&amp;$A5&amp;""'""),""&gt;0"")"),"#DIV/0!")</f>
        <v>#DIV/0!</v>
      </c>
      <c r="X5" s="48" t="str">
        <f>IFERROR(__xludf.DUMMYFUNCTION("AVERAGEIF(QUERY({TRANSPOSE(IMPORTRANGE(""https://docs.google.com/spreadsheets/d/1DVXEaZ9hcV9qu8VolurcNxY5V8gQ8LsIi5a85Wsw9Po/edit?usp=share_link"",""IN-案例損失機率!A1:J2502""))},""select * where Col1='""&amp;$A5&amp;""'""),""&gt;0"")"),"#DIV/0!")</f>
        <v>#DIV/0!</v>
      </c>
      <c r="Y5" s="48" t="str">
        <f>IFERROR(__xludf.DUMMYFUNCTION("AVERAGEIF(QUERY({TRANSPOSE(IMPORTRANGE(""https://docs.google.com/spreadsheets/d/1IcFK7Y-5zkWAlUD5cpc1mAs86lmwve_bgLw3wdZig8E/edit?usp=share_link"",""IN-案例損失機率!A1:J2502""))},""select * where Col1='""&amp;$A5&amp;""'""),""&gt;0"")"),"#DIV/0!")</f>
        <v>#DIV/0!</v>
      </c>
      <c r="Z5" s="48" t="str">
        <f>IFERROR(__xludf.DUMMYFUNCTION("AVERAGEIF(QUERY({TRANSPOSE(IMPORTRANGE(""https://docs.google.com/spreadsheets/d/1Ixl8jtNz2EiMLY_QYD63IRT4j7L627seq4sLK3YISsw/edit?usp=share_link"",""IN-案例損失機率!A1:J2502""))},""select * where Col1='""&amp;$A5&amp;""'""),""&gt;0"")"),"#DIV/0!")</f>
        <v>#DIV/0!</v>
      </c>
      <c r="AA5" s="48" t="str">
        <f>IFERROR(__xludf.DUMMYFUNCTION("AVERAGEIF(QUERY({TRANSPOSE(IMPORTRANGE(""https://docs.google.com/spreadsheets/d/1dJl4U62GKA5t7aapzzY2_9dSeZDTolcdr_bPV4nnAkw/edit?usp=share_link"",""IN-案例損失機率!A1:J2502""))},""select * where Col1='""&amp;$A5&amp;""'""),""&gt;0"")"),"#DIV/0!")</f>
        <v>#DIV/0!</v>
      </c>
      <c r="AB5" s="48" t="str">
        <f>IFERROR(__xludf.DUMMYFUNCTION("AVERAGEIF(QUERY({TRANSPOSE(IMPORTRANGE(""https://docs.google.com/spreadsheets/d/1AMhlPsxJ_ORVhDRWyKbwTnx4gSymsO3qxr_6ZOoP86Q/edit?usp=share_link"",""IN-案例損失機率!A1:J2502""))},""select * where Col1='""&amp;$A5&amp;""'""),""&gt;0"")"),"#DIV/0!")</f>
        <v>#DIV/0!</v>
      </c>
    </row>
    <row r="6" ht="30.0" customHeight="1">
      <c r="A6" s="45" t="s">
        <v>158</v>
      </c>
      <c r="B6" s="49" t="str">
        <f>IFERROR(__xludf.DUMMYFUNCTION("AVERAGEIF(QUERY({TRANSPOSE(IMPORTRANGE(""https://docs.google.com/spreadsheets/d/1YYNUZ9RW9034EMLDp5-m19i6R-xdTe70wberwaq-8zs/edit#gid=1778725847"",""IN-案例損失機率!A1:J2502""))},""select * where Col1='""&amp;$A6&amp;""'""),""&gt;0"")"),"#DIV/0!")</f>
        <v>#DIV/0!</v>
      </c>
      <c r="C6" s="49" t="str">
        <f>IFERROR(__xludf.DUMMYFUNCTION("AVERAGEIF(QUERY({TRANSPOSE(IMPORTRANGE(""https://docs.google.com/spreadsheets/d/1_iJCYlYq4CcYNKhor4zgSP188oNelfImt8z59yoPJUc/edit?usp=share_link"",""IN-案例損失機率!A1:J2502""))},""select * where Col1='""&amp;$A6&amp;""'""),""&gt;0"")"),"#DIV/0!")</f>
        <v>#DIV/0!</v>
      </c>
      <c r="D6" s="49" t="str">
        <f>IFERROR(__xludf.DUMMYFUNCTION("AVERAGEIF(QUERY({TRANSPOSE(IMPORTRANGE(""https://docs.google.com/spreadsheets/d/1kujxI94YuL9OSXWn6J6vWxv26Yj3pYgijIVivfOQPYk/edit?usp=share_link"",""IN-案例損失機率!A1:J2502""))},""select * where Col1='""&amp;$A6&amp;""'""),""&gt;0"")"),"#DIV/0!")</f>
        <v>#DIV/0!</v>
      </c>
      <c r="E6" s="49" t="str">
        <f>IFERROR(__xludf.DUMMYFUNCTION("AVERAGEIF(QUERY({TRANSPOSE(IMPORTRANGE(""https://docs.google.com/spreadsheets/d/1U8udSCZ_QzoMBI6FBD9n_ubwu7PxMrD693JcQcNJpbc/edit?usp=share_link"",""IN-案例損失機率!A1:J2502""))},""select * where Col1='""&amp;$A6&amp;""'""),""&gt;0"")"),"#DIV/0!")</f>
        <v>#DIV/0!</v>
      </c>
      <c r="F6" s="49" t="str">
        <f>IFERROR(__xludf.DUMMYFUNCTION("AVERAGEIF(QUERY({TRANSPOSE(IMPORTRANGE(""https://docs.google.com/spreadsheets/d/1M12lEnX_CHjDSTgWhN-WfG1etRC2LDWL58Z2o2sS0xE/edit?usp=share_link"",""IN-案例損失機率!A1:J2502""))},""select * where Col1='""&amp;$A6&amp;""'""),""&gt;0"")"),"#DIV/0!")</f>
        <v>#DIV/0!</v>
      </c>
      <c r="G6" s="49" t="str">
        <f>IFERROR(__xludf.DUMMYFUNCTION("AVERAGEIF(QUERY({TRANSPOSE(IMPORTRANGE(""https://docs.google.com/spreadsheets/d/1S7pxpAN5Ncwwo59e1mhP5kasoSyiC1U3a_9vaq0MPlk/edit?usp=share_link"",""IN-案例損失機率!A1:J2502""))},""select * where Col1='""&amp;$A6&amp;""'""),""&gt;0"")"),"#DIV/0!")</f>
        <v>#DIV/0!</v>
      </c>
      <c r="H6" s="49" t="str">
        <f>IFERROR(__xludf.DUMMYFUNCTION("AVERAGEIF(QUERY({TRANSPOSE(IMPORTRANGE(""https://docs.google.com/spreadsheets/d/1swlyjPL_3sDDfrJGrQny4r-QrjwgXeCGmP1u3YZ_-ms/edit?usp=share_link"",""IN-案例損失機率!A1:J2502""))},""select * where Col1='""&amp;$A6&amp;""'""),""&gt;0"")"),"#DIV/0!")</f>
        <v>#DIV/0!</v>
      </c>
      <c r="I6" s="49" t="str">
        <f>IFERROR(__xludf.DUMMYFUNCTION("AVERAGEIF(QUERY({TRANSPOSE(IMPORTRANGE(""https://docs.google.com/spreadsheets/d/1qIf_B6VTAz6kngi0d8IjodYhVsIq-RV-31ghjlJHm-A/edit?usp=share_link"",""IN-案例損失機率!A1:J2502""))},""select * where Col1='""&amp;$A6&amp;""'""),""&gt;0"")"),"#DIV/0!")</f>
        <v>#DIV/0!</v>
      </c>
      <c r="J6" s="49" t="str">
        <f>IFERROR(__xludf.DUMMYFUNCTION("AVERAGEIF(QUERY({TRANSPOSE(IMPORTRANGE(""https://docs.google.com/spreadsheets/d/1qfSt4Um3H5pMCqFySctVsMhprozDdhubgibRML1BPi4/edit?usp=share_link"",""IN-案例損失機率!A1:J2502""))},""select * where Col1='""&amp;$A6&amp;""'""),""&gt;0"")"),"#DIV/0!")</f>
        <v>#DIV/0!</v>
      </c>
      <c r="K6" s="49" t="str">
        <f>IFERROR(__xludf.DUMMYFUNCTION("AVERAGEIF(QUERY({TRANSPOSE(IMPORTRANGE(""https://docs.google.com/spreadsheets/d/1V6tsygD1UFo9qrXN5fMConFU-KfSDWoR-aMUe8usYOg/edit?usp=share_link"",""IN-案例損失機率!A1:J2502""))},""select * where Col1='""&amp;$A6&amp;""'""),""&gt;0"")"),"#DIV/0!")</f>
        <v>#DIV/0!</v>
      </c>
      <c r="L6" s="49" t="str">
        <f>IFERROR(__xludf.DUMMYFUNCTION("AVERAGEIF(QUERY({TRANSPOSE(IMPORTRANGE(""https://docs.google.com/spreadsheets/d/1_VCKf56QAmF0gpPF9ww3-uf7meSC9NZD2iLJ3YdNePM/edit?usp=share_link"",""IN-案例損失機率!A1:J2502""))},""select * where Col1='""&amp;$A6&amp;""'""),""&gt;0"")"),"#DIV/0!")</f>
        <v>#DIV/0!</v>
      </c>
      <c r="M6" s="49" t="str">
        <f>IFERROR(__xludf.DUMMYFUNCTION("AVERAGEIF(QUERY({TRANSPOSE(IMPORTRANGE(""https://docs.google.com/spreadsheets/d/1RdNC4G3MORnnCixr7bZSlGgUGlE5RAADrt7YnSratHE/edit?usp=share_link"",""IN-案例損失機率!A1:J2502""))},""select * where Col1='""&amp;$A6&amp;""'""),""&gt;0"")"),"#DIV/0!")</f>
        <v>#DIV/0!</v>
      </c>
      <c r="N6" s="49" t="str">
        <f>IFERROR(__xludf.DUMMYFUNCTION("AVERAGEIF(QUERY({TRANSPOSE(IMPORTRANGE(""https://docs.google.com/spreadsheets/d/1gC8hxK8PSzlgX-mN7fwX87dn5gLO10u3nIfnTiNWbuA/edit?usp=share_link"",""IN-案例損失機率!A1:J2502""))},""select * where Col1='""&amp;$A6&amp;""'""),""&gt;0"")"),"#DIV/0!")</f>
        <v>#DIV/0!</v>
      </c>
      <c r="O6" s="49" t="str">
        <f>IFERROR(__xludf.DUMMYFUNCTION("AVERAGEIF(QUERY({TRANSPOSE(IMPORTRANGE(""https://docs.google.com/spreadsheets/d/1B8cPiZeIcOn-Qd3JgkHKMcjZB4fzL4_ujlvGw3F7sHM/edit?usp=share_link"",""IN-案例損失機率!A1:J2502""))},""select * where Col1='""&amp;$A6&amp;""'""),""&gt;0"")"),"#DIV/0!")</f>
        <v>#DIV/0!</v>
      </c>
      <c r="P6" s="49" t="str">
        <f>IFERROR(__xludf.DUMMYFUNCTION("AVERAGEIF(QUERY({TRANSPOSE(IMPORTRANGE(""https://docs.google.com/spreadsheets/d/1U5S65h0MZPz8O8wfa1YOCM6kBTN1_8zRHlH6CIisNzg/edit#gid=1778725847"",""IN-案例損失機率!A1:J2502""))},""select * where Col1='""&amp;$A6&amp;""'""),""&gt;0"")"),"#DIV/0!")</f>
        <v>#DIV/0!</v>
      </c>
      <c r="Q6" s="49" t="str">
        <f>IFERROR(__xludf.DUMMYFUNCTION("AVERAGEIF(QUERY({TRANSPOSE(IMPORTRANGE(""https://docs.google.com/spreadsheets/d/1tNYDxpMCjr8OhGILTiJmjMlz99VcOsC03_c_EZHBCac/edit?usp=share_link"",""IN-案例損失機率!A1:J2502""))},""select * where Col1='""&amp;$A6&amp;""'""),""&gt;0"")"),"#DIV/0!")</f>
        <v>#DIV/0!</v>
      </c>
      <c r="R6" s="49" t="str">
        <f>IFERROR(__xludf.DUMMYFUNCTION("AVERAGEIF(QUERY({TRANSPOSE(IMPORTRANGE(""https://docs.google.com/spreadsheets/d/1vZozQ5iQ5VrH7k7m6S9TXIEHTDthf_o6vyslDgZcn5Q/edit?usp=share_link"",""IN-案例損失機率!A1:J2502""))},""select * where Col1='""&amp;$A6&amp;""'""),""&gt;0"")"),"#DIV/0!")</f>
        <v>#DIV/0!</v>
      </c>
      <c r="S6" s="49" t="str">
        <f>IFERROR(__xludf.DUMMYFUNCTION("AVERAGEIF(QUERY({TRANSPOSE(IMPORTRANGE(""https://docs.google.com/spreadsheets/d/1PmUbHfZJzt7siSQTWGIhsEF35X21ca3eAvUqMAEdSJU/edit?usp=share_link"",""IN-案例損失機率!A1:J2502""))},""select * where Col1='""&amp;$A6&amp;""'""),""&gt;0"")"),"#DIV/0!")</f>
        <v>#DIV/0!</v>
      </c>
      <c r="T6" s="49" t="str">
        <f>IFERROR(__xludf.DUMMYFUNCTION("AVERAGEIF(QUERY({TRANSPOSE(IMPORTRANGE(""https://docs.google.com/spreadsheets/d/1xAvmV1dqJN_ClTObvDEwOHmYidNfyL0iyWqhz4cxRUs/edit?usp=sharing"",""IN-案例損失機率!A1:J2502""))},""select * where Col1='""&amp;$A6&amp;""'""),""&gt;0"")"),"#DIV/0!")</f>
        <v>#DIV/0!</v>
      </c>
      <c r="U6" s="49" t="str">
        <f>IFERROR(__xludf.DUMMYFUNCTION("AVERAGEIF(QUERY({TRANSPOSE(IMPORTRANGE(""https://docs.google.com/spreadsheets/d/1K-U1VOEkekSkvIuOTLramDSL5l6pb7stCKk-oIY8laE/edit?usp=share_link"",""IN-案例損失機率!A1:J2502""))},""select * where Col1='""&amp;$A6&amp;""'""),""&gt;0"")"),"#DIV/0!")</f>
        <v>#DIV/0!</v>
      </c>
      <c r="V6" s="49" t="str">
        <f>IFERROR(__xludf.DUMMYFUNCTION("AVERAGEIF(QUERY({TRANSPOSE(IMPORTRANGE(""https://docs.google.com/spreadsheets/d/1Jm7uRJI6pOxy50jc0ZwXeixnUp6UO-mcnc53mLlV9lo/edit?usp=share_link"",""IN-案例損失機率!A1:J2502""))},""select * where Col1='""&amp;$A6&amp;""'""),""&gt;0"")"),"#DIV/0!")</f>
        <v>#DIV/0!</v>
      </c>
      <c r="W6" s="49" t="str">
        <f>IFERROR(__xludf.DUMMYFUNCTION("AVERAGEIF(QUERY({TRANSPOSE(IMPORTRANGE(""https://docs.google.com/spreadsheets/d/1432r4Q6gFqKJ-l9xtbjR9no5K78N0hYLEmTJj5Y2aNY/edit?usp=share_link"",""IN-案例損失機率!A1:J2502""))},""select * where Col1='""&amp;$A6&amp;""'""),""&gt;0"")"),"#DIV/0!")</f>
        <v>#DIV/0!</v>
      </c>
      <c r="X6" s="49" t="str">
        <f>IFERROR(__xludf.DUMMYFUNCTION("AVERAGEIF(QUERY({TRANSPOSE(IMPORTRANGE(""https://docs.google.com/spreadsheets/d/1DVXEaZ9hcV9qu8VolurcNxY5V8gQ8LsIi5a85Wsw9Po/edit?usp=share_link"",""IN-案例損失機率!A1:J2502""))},""select * where Col1='""&amp;$A6&amp;""'""),""&gt;0"")"),"#DIV/0!")</f>
        <v>#DIV/0!</v>
      </c>
      <c r="Y6" s="49" t="str">
        <f>IFERROR(__xludf.DUMMYFUNCTION("AVERAGEIF(QUERY({TRANSPOSE(IMPORTRANGE(""https://docs.google.com/spreadsheets/d/1IcFK7Y-5zkWAlUD5cpc1mAs86lmwve_bgLw3wdZig8E/edit?usp=share_link"",""IN-案例損失機率!A1:J2502""))},""select * where Col1='""&amp;$A6&amp;""'""),""&gt;0"")"),"#DIV/0!")</f>
        <v>#DIV/0!</v>
      </c>
      <c r="Z6" s="49" t="str">
        <f>IFERROR(__xludf.DUMMYFUNCTION("AVERAGEIF(QUERY({TRANSPOSE(IMPORTRANGE(""https://docs.google.com/spreadsheets/d/1Ixl8jtNz2EiMLY_QYD63IRT4j7L627seq4sLK3YISsw/edit?usp=share_link"",""IN-案例損失機率!A1:J2502""))},""select * where Col1='""&amp;$A6&amp;""'""),""&gt;0"")"),"#DIV/0!")</f>
        <v>#DIV/0!</v>
      </c>
      <c r="AA6" s="49" t="str">
        <f>IFERROR(__xludf.DUMMYFUNCTION("AVERAGEIF(QUERY({TRANSPOSE(IMPORTRANGE(""https://docs.google.com/spreadsheets/d/1dJl4U62GKA5t7aapzzY2_9dSeZDTolcdr_bPV4nnAkw/edit?usp=share_link"",""IN-案例損失機率!A1:J2502""))},""select * where Col1='""&amp;$A6&amp;""'""),""&gt;0"")"),"#DIV/0!")</f>
        <v>#DIV/0!</v>
      </c>
      <c r="AB6" s="49" t="str">
        <f>IFERROR(__xludf.DUMMYFUNCTION("AVERAGEIF(QUERY({TRANSPOSE(IMPORTRANGE(""https://docs.google.com/spreadsheets/d/1AMhlPsxJ_ORVhDRWyKbwTnx4gSymsO3qxr_6ZOoP86Q/edit?usp=share_link"",""IN-案例損失機率!A1:J2502""))},""select * where Col1='""&amp;$A6&amp;""'""),""&gt;0"")"),"#DIV/0!")</f>
        <v>#DIV/0!</v>
      </c>
    </row>
    <row r="7" ht="30.0" customHeight="1">
      <c r="A7" s="45" t="s">
        <v>159</v>
      </c>
      <c r="B7" s="48" t="str">
        <f>IFERROR(__xludf.DUMMYFUNCTION("AVERAGEIF(QUERY({TRANSPOSE(IMPORTRANGE(""https://docs.google.com/spreadsheets/d/1YYNUZ9RW9034EMLDp5-m19i6R-xdTe70wberwaq-8zs/edit#gid=1778725847"",""IN-案例損失機率!A1:J2502""))},""select * where Col1='""&amp;$A7&amp;""'""),""&gt;0"")"),"#DIV/0!")</f>
        <v>#DIV/0!</v>
      </c>
      <c r="C7" s="48" t="str">
        <f>IFERROR(__xludf.DUMMYFUNCTION("AVERAGEIF(QUERY({TRANSPOSE(IMPORTRANGE(""https://docs.google.com/spreadsheets/d/1_iJCYlYq4CcYNKhor4zgSP188oNelfImt8z59yoPJUc/edit?usp=share_link"",""IN-案例損失機率!A1:J2502""))},""select * where Col1='""&amp;$A7&amp;""'""),""&gt;0"")"),"#DIV/0!")</f>
        <v>#DIV/0!</v>
      </c>
      <c r="D7" s="48" t="str">
        <f>IFERROR(__xludf.DUMMYFUNCTION("AVERAGEIF(QUERY({TRANSPOSE(IMPORTRANGE(""https://docs.google.com/spreadsheets/d/1kujxI94YuL9OSXWn6J6vWxv26Yj3pYgijIVivfOQPYk/edit?usp=share_link"",""IN-案例損失機率!A1:J2502""))},""select * where Col1='""&amp;$A7&amp;""'""),""&gt;0"")"),"#DIV/0!")</f>
        <v>#DIV/0!</v>
      </c>
      <c r="E7" s="48" t="str">
        <f>IFERROR(__xludf.DUMMYFUNCTION("AVERAGEIF(QUERY({TRANSPOSE(IMPORTRANGE(""https://docs.google.com/spreadsheets/d/1U8udSCZ_QzoMBI6FBD9n_ubwu7PxMrD693JcQcNJpbc/edit?usp=share_link"",""IN-案例損失機率!A1:J2502""))},""select * where Col1='""&amp;$A7&amp;""'""),""&gt;0"")"),"#DIV/0!")</f>
        <v>#DIV/0!</v>
      </c>
      <c r="F7" s="48" t="str">
        <f>IFERROR(__xludf.DUMMYFUNCTION("AVERAGEIF(QUERY({TRANSPOSE(IMPORTRANGE(""https://docs.google.com/spreadsheets/d/1M12lEnX_CHjDSTgWhN-WfG1etRC2LDWL58Z2o2sS0xE/edit?usp=share_link"",""IN-案例損失機率!A1:J2502""))},""select * where Col1='""&amp;$A7&amp;""'""),""&gt;0"")"),"#DIV/0!")</f>
        <v>#DIV/0!</v>
      </c>
      <c r="G7" s="48" t="str">
        <f>IFERROR(__xludf.DUMMYFUNCTION("AVERAGEIF(QUERY({TRANSPOSE(IMPORTRANGE(""https://docs.google.com/spreadsheets/d/1S7pxpAN5Ncwwo59e1mhP5kasoSyiC1U3a_9vaq0MPlk/edit?usp=share_link"",""IN-案例損失機率!A1:J2502""))},""select * where Col1='""&amp;$A7&amp;""'""),""&gt;0"")"),"#DIV/0!")</f>
        <v>#DIV/0!</v>
      </c>
      <c r="H7" s="48" t="str">
        <f>IFERROR(__xludf.DUMMYFUNCTION("AVERAGEIF(QUERY({TRANSPOSE(IMPORTRANGE(""https://docs.google.com/spreadsheets/d/1swlyjPL_3sDDfrJGrQny4r-QrjwgXeCGmP1u3YZ_-ms/edit?usp=share_link"",""IN-案例損失機率!A1:J2502""))},""select * where Col1='""&amp;$A7&amp;""'""),""&gt;0"")"),"#DIV/0!")</f>
        <v>#DIV/0!</v>
      </c>
      <c r="I7" s="48" t="str">
        <f>IFERROR(__xludf.DUMMYFUNCTION("AVERAGEIF(QUERY({TRANSPOSE(IMPORTRANGE(""https://docs.google.com/spreadsheets/d/1qIf_B6VTAz6kngi0d8IjodYhVsIq-RV-31ghjlJHm-A/edit?usp=share_link"",""IN-案例損失機率!A1:J2502""))},""select * where Col1='""&amp;$A7&amp;""'""),""&gt;0"")"),"#DIV/0!")</f>
        <v>#DIV/0!</v>
      </c>
      <c r="J7" s="48" t="str">
        <f>IFERROR(__xludf.DUMMYFUNCTION("AVERAGEIF(QUERY({TRANSPOSE(IMPORTRANGE(""https://docs.google.com/spreadsheets/d/1qfSt4Um3H5pMCqFySctVsMhprozDdhubgibRML1BPi4/edit?usp=share_link"",""IN-案例損失機率!A1:J2502""))},""select * where Col1='""&amp;$A7&amp;""'""),""&gt;0"")"),"#DIV/0!")</f>
        <v>#DIV/0!</v>
      </c>
      <c r="K7" s="48" t="str">
        <f>IFERROR(__xludf.DUMMYFUNCTION("AVERAGEIF(QUERY({TRANSPOSE(IMPORTRANGE(""https://docs.google.com/spreadsheets/d/1V6tsygD1UFo9qrXN5fMConFU-KfSDWoR-aMUe8usYOg/edit?usp=share_link"",""IN-案例損失機率!A1:J2502""))},""select * where Col1='""&amp;$A7&amp;""'""),""&gt;0"")"),"#DIV/0!")</f>
        <v>#DIV/0!</v>
      </c>
      <c r="L7" s="48" t="str">
        <f>IFERROR(__xludf.DUMMYFUNCTION("AVERAGEIF(QUERY({TRANSPOSE(IMPORTRANGE(""https://docs.google.com/spreadsheets/d/1_VCKf56QAmF0gpPF9ww3-uf7meSC9NZD2iLJ3YdNePM/edit?usp=share_link"",""IN-案例損失機率!A1:J2502""))},""select * where Col1='""&amp;$A7&amp;""'""),""&gt;0"")"),"#DIV/0!")</f>
        <v>#DIV/0!</v>
      </c>
      <c r="M7" s="48" t="str">
        <f>IFERROR(__xludf.DUMMYFUNCTION("AVERAGEIF(QUERY({TRANSPOSE(IMPORTRANGE(""https://docs.google.com/spreadsheets/d/1RdNC4G3MORnnCixr7bZSlGgUGlE5RAADrt7YnSratHE/edit?usp=share_link"",""IN-案例損失機率!A1:J2502""))},""select * where Col1='""&amp;$A7&amp;""'""),""&gt;0"")"),"#DIV/0!")</f>
        <v>#DIV/0!</v>
      </c>
      <c r="N7" s="48" t="str">
        <f>IFERROR(__xludf.DUMMYFUNCTION("AVERAGEIF(QUERY({TRANSPOSE(IMPORTRANGE(""https://docs.google.com/spreadsheets/d/1gC8hxK8PSzlgX-mN7fwX87dn5gLO10u3nIfnTiNWbuA/edit?usp=share_link"",""IN-案例損失機率!A1:J2502""))},""select * where Col1='""&amp;$A7&amp;""'""),""&gt;0"")"),"#DIV/0!")</f>
        <v>#DIV/0!</v>
      </c>
      <c r="O7" s="48" t="str">
        <f>IFERROR(__xludf.DUMMYFUNCTION("AVERAGEIF(QUERY({TRANSPOSE(IMPORTRANGE(""https://docs.google.com/spreadsheets/d/1B8cPiZeIcOn-Qd3JgkHKMcjZB4fzL4_ujlvGw3F7sHM/edit?usp=share_link"",""IN-案例損失機率!A1:J2502""))},""select * where Col1='""&amp;$A7&amp;""'""),""&gt;0"")"),"#DIV/0!")</f>
        <v>#DIV/0!</v>
      </c>
      <c r="P7" s="48" t="str">
        <f>IFERROR(__xludf.DUMMYFUNCTION("AVERAGEIF(QUERY({TRANSPOSE(IMPORTRANGE(""https://docs.google.com/spreadsheets/d/1U5S65h0MZPz8O8wfa1YOCM6kBTN1_8zRHlH6CIisNzg/edit#gid=1778725847"",""IN-案例損失機率!A1:J2502""))},""select * where Col1='""&amp;$A7&amp;""'""),""&gt;0"")"),"#DIV/0!")</f>
        <v>#DIV/0!</v>
      </c>
      <c r="Q7" s="48" t="str">
        <f>IFERROR(__xludf.DUMMYFUNCTION("AVERAGEIF(QUERY({TRANSPOSE(IMPORTRANGE(""https://docs.google.com/spreadsheets/d/1tNYDxpMCjr8OhGILTiJmjMlz99VcOsC03_c_EZHBCac/edit?usp=share_link"",""IN-案例損失機率!A1:J2502""))},""select * where Col1='""&amp;$A7&amp;""'""),""&gt;0"")"),"#DIV/0!")</f>
        <v>#DIV/0!</v>
      </c>
      <c r="R7" s="48" t="str">
        <f>IFERROR(__xludf.DUMMYFUNCTION("AVERAGEIF(QUERY({TRANSPOSE(IMPORTRANGE(""https://docs.google.com/spreadsheets/d/1vZozQ5iQ5VrH7k7m6S9TXIEHTDthf_o6vyslDgZcn5Q/edit?usp=share_link"",""IN-案例損失機率!A1:J2502""))},""select * where Col1='""&amp;$A7&amp;""'""),""&gt;0"")"),"#DIV/0!")</f>
        <v>#DIV/0!</v>
      </c>
      <c r="S7" s="48" t="str">
        <f>IFERROR(__xludf.DUMMYFUNCTION("AVERAGEIF(QUERY({TRANSPOSE(IMPORTRANGE(""https://docs.google.com/spreadsheets/d/1PmUbHfZJzt7siSQTWGIhsEF35X21ca3eAvUqMAEdSJU/edit?usp=share_link"",""IN-案例損失機率!A1:J2502""))},""select * where Col1='""&amp;$A7&amp;""'""),""&gt;0"")"),"#DIV/0!")</f>
        <v>#DIV/0!</v>
      </c>
      <c r="T7" s="48" t="str">
        <f>IFERROR(__xludf.DUMMYFUNCTION("AVERAGEIF(QUERY({TRANSPOSE(IMPORTRANGE(""https://docs.google.com/spreadsheets/d/1xAvmV1dqJN_ClTObvDEwOHmYidNfyL0iyWqhz4cxRUs/edit?usp=sharing"",""IN-案例損失機率!A1:J2502""))},""select * where Col1='""&amp;$A7&amp;""'""),""&gt;0"")"),"#DIV/0!")</f>
        <v>#DIV/0!</v>
      </c>
      <c r="U7" s="48" t="str">
        <f>IFERROR(__xludf.DUMMYFUNCTION("AVERAGEIF(QUERY({TRANSPOSE(IMPORTRANGE(""https://docs.google.com/spreadsheets/d/1K-U1VOEkekSkvIuOTLramDSL5l6pb7stCKk-oIY8laE/edit?usp=share_link"",""IN-案例損失機率!A1:J2502""))},""select * where Col1='""&amp;$A7&amp;""'""),""&gt;0"")"),"#DIV/0!")</f>
        <v>#DIV/0!</v>
      </c>
      <c r="V7" s="48" t="str">
        <f>IFERROR(__xludf.DUMMYFUNCTION("AVERAGEIF(QUERY({TRANSPOSE(IMPORTRANGE(""https://docs.google.com/spreadsheets/d/1Jm7uRJI6pOxy50jc0ZwXeixnUp6UO-mcnc53mLlV9lo/edit?usp=share_link"",""IN-案例損失機率!A1:J2502""))},""select * where Col1='""&amp;$A7&amp;""'""),""&gt;0"")"),"#DIV/0!")</f>
        <v>#DIV/0!</v>
      </c>
      <c r="W7" s="48" t="str">
        <f>IFERROR(__xludf.DUMMYFUNCTION("AVERAGEIF(QUERY({TRANSPOSE(IMPORTRANGE(""https://docs.google.com/spreadsheets/d/1432r4Q6gFqKJ-l9xtbjR9no5K78N0hYLEmTJj5Y2aNY/edit?usp=share_link"",""IN-案例損失機率!A1:J2502""))},""select * where Col1='""&amp;$A7&amp;""'""),""&gt;0"")"),"#DIV/0!")</f>
        <v>#DIV/0!</v>
      </c>
      <c r="X7" s="48" t="str">
        <f>IFERROR(__xludf.DUMMYFUNCTION("AVERAGEIF(QUERY({TRANSPOSE(IMPORTRANGE(""https://docs.google.com/spreadsheets/d/1DVXEaZ9hcV9qu8VolurcNxY5V8gQ8LsIi5a85Wsw9Po/edit?usp=share_link"",""IN-案例損失機率!A1:J2502""))},""select * where Col1='""&amp;$A7&amp;""'""),""&gt;0"")"),"#DIV/0!")</f>
        <v>#DIV/0!</v>
      </c>
      <c r="Y7" s="48" t="str">
        <f>IFERROR(__xludf.DUMMYFUNCTION("AVERAGEIF(QUERY({TRANSPOSE(IMPORTRANGE(""https://docs.google.com/spreadsheets/d/1IcFK7Y-5zkWAlUD5cpc1mAs86lmwve_bgLw3wdZig8E/edit?usp=share_link"",""IN-案例損失機率!A1:J2502""))},""select * where Col1='""&amp;$A7&amp;""'""),""&gt;0"")"),"#DIV/0!")</f>
        <v>#DIV/0!</v>
      </c>
      <c r="Z7" s="48" t="str">
        <f>IFERROR(__xludf.DUMMYFUNCTION("AVERAGEIF(QUERY({TRANSPOSE(IMPORTRANGE(""https://docs.google.com/spreadsheets/d/1Ixl8jtNz2EiMLY_QYD63IRT4j7L627seq4sLK3YISsw/edit?usp=share_link"",""IN-案例損失機率!A1:J2502""))},""select * where Col1='""&amp;$A7&amp;""'""),""&gt;0"")"),"#DIV/0!")</f>
        <v>#DIV/0!</v>
      </c>
      <c r="AA7" s="48" t="str">
        <f>IFERROR(__xludf.DUMMYFUNCTION("AVERAGEIF(QUERY({TRANSPOSE(IMPORTRANGE(""https://docs.google.com/spreadsheets/d/1dJl4U62GKA5t7aapzzY2_9dSeZDTolcdr_bPV4nnAkw/edit?usp=share_link"",""IN-案例損失機率!A1:J2502""))},""select * where Col1='""&amp;$A7&amp;""'""),""&gt;0"")"),"#DIV/0!")</f>
        <v>#DIV/0!</v>
      </c>
      <c r="AB7" s="48" t="str">
        <f>IFERROR(__xludf.DUMMYFUNCTION("AVERAGEIF(QUERY({TRANSPOSE(IMPORTRANGE(""https://docs.google.com/spreadsheets/d/1AMhlPsxJ_ORVhDRWyKbwTnx4gSymsO3qxr_6ZOoP86Q/edit?usp=share_link"",""IN-案例損失機率!A1:J2502""))},""select * where Col1='""&amp;$A7&amp;""'""),""&gt;0"")"),"#DIV/0!")</f>
        <v>#DIV/0!</v>
      </c>
    </row>
    <row r="8" ht="30.0" customHeight="1">
      <c r="A8" s="45" t="s">
        <v>160</v>
      </c>
      <c r="B8" s="49" t="str">
        <f>IFERROR(__xludf.DUMMYFUNCTION("AVERAGEIF(QUERY({TRANSPOSE(IMPORTRANGE(""https://docs.google.com/spreadsheets/d/1YYNUZ9RW9034EMLDp5-m19i6R-xdTe70wberwaq-8zs/edit#gid=1778725847"",""IN-案例損失機率!A1:J2502""))},""select * where Col1='""&amp;$A8&amp;""'""),""&gt;0"")"),"#DIV/0!")</f>
        <v>#DIV/0!</v>
      </c>
      <c r="C8" s="49" t="str">
        <f>IFERROR(__xludf.DUMMYFUNCTION("AVERAGEIF(QUERY({TRANSPOSE(IMPORTRANGE(""https://docs.google.com/spreadsheets/d/1_iJCYlYq4CcYNKhor4zgSP188oNelfImt8z59yoPJUc/edit?usp=share_link"",""IN-案例損失機率!A1:J2502""))},""select * where Col1='""&amp;$A8&amp;""'""),""&gt;0"")"),"#DIV/0!")</f>
        <v>#DIV/0!</v>
      </c>
      <c r="D8" s="49" t="str">
        <f>IFERROR(__xludf.DUMMYFUNCTION("AVERAGEIF(QUERY({TRANSPOSE(IMPORTRANGE(""https://docs.google.com/spreadsheets/d/1kujxI94YuL9OSXWn6J6vWxv26Yj3pYgijIVivfOQPYk/edit?usp=share_link"",""IN-案例損失機率!A1:J2502""))},""select * where Col1='""&amp;$A8&amp;""'""),""&gt;0"")"),"#DIV/0!")</f>
        <v>#DIV/0!</v>
      </c>
      <c r="E8" s="49" t="str">
        <f>IFERROR(__xludf.DUMMYFUNCTION("AVERAGEIF(QUERY({TRANSPOSE(IMPORTRANGE(""https://docs.google.com/spreadsheets/d/1U8udSCZ_QzoMBI6FBD9n_ubwu7PxMrD693JcQcNJpbc/edit?usp=share_link"",""IN-案例損失機率!A1:J2502""))},""select * where Col1='""&amp;$A8&amp;""'""),""&gt;0"")"),"#DIV/0!")</f>
        <v>#DIV/0!</v>
      </c>
      <c r="F8" s="49" t="str">
        <f>IFERROR(__xludf.DUMMYFUNCTION("AVERAGEIF(QUERY({TRANSPOSE(IMPORTRANGE(""https://docs.google.com/spreadsheets/d/1M12lEnX_CHjDSTgWhN-WfG1etRC2LDWL58Z2o2sS0xE/edit?usp=share_link"",""IN-案例損失機率!A1:J2502""))},""select * where Col1='""&amp;$A8&amp;""'""),""&gt;0"")"),"#DIV/0!")</f>
        <v>#DIV/0!</v>
      </c>
      <c r="G8" s="49" t="str">
        <f>IFERROR(__xludf.DUMMYFUNCTION("AVERAGEIF(QUERY({TRANSPOSE(IMPORTRANGE(""https://docs.google.com/spreadsheets/d/1S7pxpAN5Ncwwo59e1mhP5kasoSyiC1U3a_9vaq0MPlk/edit?usp=share_link"",""IN-案例損失機率!A1:J2502""))},""select * where Col1='""&amp;$A8&amp;""'""),""&gt;0"")"),"#DIV/0!")</f>
        <v>#DIV/0!</v>
      </c>
      <c r="H8" s="49" t="str">
        <f>IFERROR(__xludf.DUMMYFUNCTION("AVERAGEIF(QUERY({TRANSPOSE(IMPORTRANGE(""https://docs.google.com/spreadsheets/d/1swlyjPL_3sDDfrJGrQny4r-QrjwgXeCGmP1u3YZ_-ms/edit?usp=share_link"",""IN-案例損失機率!A1:J2502""))},""select * where Col1='""&amp;$A8&amp;""'""),""&gt;0"")"),"#DIV/0!")</f>
        <v>#DIV/0!</v>
      </c>
      <c r="I8" s="49" t="str">
        <f>IFERROR(__xludf.DUMMYFUNCTION("AVERAGEIF(QUERY({TRANSPOSE(IMPORTRANGE(""https://docs.google.com/spreadsheets/d/1qIf_B6VTAz6kngi0d8IjodYhVsIq-RV-31ghjlJHm-A/edit?usp=share_link"",""IN-案例損失機率!A1:J2502""))},""select * where Col1='""&amp;$A8&amp;""'""),""&gt;0"")"),"#DIV/0!")</f>
        <v>#DIV/0!</v>
      </c>
      <c r="J8" s="49" t="str">
        <f>IFERROR(__xludf.DUMMYFUNCTION("AVERAGEIF(QUERY({TRANSPOSE(IMPORTRANGE(""https://docs.google.com/spreadsheets/d/1qfSt4Um3H5pMCqFySctVsMhprozDdhubgibRML1BPi4/edit?usp=share_link"",""IN-案例損失機率!A1:J2502""))},""select * where Col1='""&amp;$A8&amp;""'""),""&gt;0"")"),"#DIV/0!")</f>
        <v>#DIV/0!</v>
      </c>
      <c r="K8" s="49" t="str">
        <f>IFERROR(__xludf.DUMMYFUNCTION("AVERAGEIF(QUERY({TRANSPOSE(IMPORTRANGE(""https://docs.google.com/spreadsheets/d/1V6tsygD1UFo9qrXN5fMConFU-KfSDWoR-aMUe8usYOg/edit?usp=share_link"",""IN-案例損失機率!A1:J2502""))},""select * where Col1='""&amp;$A8&amp;""'""),""&gt;0"")"),"#DIV/0!")</f>
        <v>#DIV/0!</v>
      </c>
      <c r="L8" s="49" t="str">
        <f>IFERROR(__xludf.DUMMYFUNCTION("AVERAGEIF(QUERY({TRANSPOSE(IMPORTRANGE(""https://docs.google.com/spreadsheets/d/1_VCKf56QAmF0gpPF9ww3-uf7meSC9NZD2iLJ3YdNePM/edit?usp=share_link"",""IN-案例損失機率!A1:J2502""))},""select * where Col1='""&amp;$A8&amp;""'""),""&gt;0"")"),"#DIV/0!")</f>
        <v>#DIV/0!</v>
      </c>
      <c r="M8" s="49" t="str">
        <f>IFERROR(__xludf.DUMMYFUNCTION("AVERAGEIF(QUERY({TRANSPOSE(IMPORTRANGE(""https://docs.google.com/spreadsheets/d/1RdNC4G3MORnnCixr7bZSlGgUGlE5RAADrt7YnSratHE/edit?usp=share_link"",""IN-案例損失機率!A1:J2502""))},""select * where Col1='""&amp;$A8&amp;""'""),""&gt;0"")"),"#DIV/0!")</f>
        <v>#DIV/0!</v>
      </c>
      <c r="N8" s="49" t="str">
        <f>IFERROR(__xludf.DUMMYFUNCTION("AVERAGEIF(QUERY({TRANSPOSE(IMPORTRANGE(""https://docs.google.com/spreadsheets/d/1gC8hxK8PSzlgX-mN7fwX87dn5gLO10u3nIfnTiNWbuA/edit?usp=share_link"",""IN-案例損失機率!A1:J2502""))},""select * where Col1='""&amp;$A8&amp;""'""),""&gt;0"")"),"#DIV/0!")</f>
        <v>#DIV/0!</v>
      </c>
      <c r="O8" s="49" t="str">
        <f>IFERROR(__xludf.DUMMYFUNCTION("AVERAGEIF(QUERY({TRANSPOSE(IMPORTRANGE(""https://docs.google.com/spreadsheets/d/1B8cPiZeIcOn-Qd3JgkHKMcjZB4fzL4_ujlvGw3F7sHM/edit?usp=share_link"",""IN-案例損失機率!A1:J2502""))},""select * where Col1='""&amp;$A8&amp;""'""),""&gt;0"")"),"#DIV/0!")</f>
        <v>#DIV/0!</v>
      </c>
      <c r="P8" s="49" t="str">
        <f>IFERROR(__xludf.DUMMYFUNCTION("AVERAGEIF(QUERY({TRANSPOSE(IMPORTRANGE(""https://docs.google.com/spreadsheets/d/1U5S65h0MZPz8O8wfa1YOCM6kBTN1_8zRHlH6CIisNzg/edit#gid=1778725847"",""IN-案例損失機率!A1:J2502""))},""select * where Col1='""&amp;$A8&amp;""'""),""&gt;0"")"),"#DIV/0!")</f>
        <v>#DIV/0!</v>
      </c>
      <c r="Q8" s="49" t="str">
        <f>IFERROR(__xludf.DUMMYFUNCTION("AVERAGEIF(QUERY({TRANSPOSE(IMPORTRANGE(""https://docs.google.com/spreadsheets/d/1tNYDxpMCjr8OhGILTiJmjMlz99VcOsC03_c_EZHBCac/edit?usp=share_link"",""IN-案例損失機率!A1:J2502""))},""select * where Col1='""&amp;$A8&amp;""'""),""&gt;0"")"),"#DIV/0!")</f>
        <v>#DIV/0!</v>
      </c>
      <c r="R8" s="49" t="str">
        <f>IFERROR(__xludf.DUMMYFUNCTION("AVERAGEIF(QUERY({TRANSPOSE(IMPORTRANGE(""https://docs.google.com/spreadsheets/d/1vZozQ5iQ5VrH7k7m6S9TXIEHTDthf_o6vyslDgZcn5Q/edit?usp=share_link"",""IN-案例損失機率!A1:J2502""))},""select * where Col1='""&amp;$A8&amp;""'""),""&gt;0"")"),"#DIV/0!")</f>
        <v>#DIV/0!</v>
      </c>
      <c r="S8" s="49" t="str">
        <f>IFERROR(__xludf.DUMMYFUNCTION("AVERAGEIF(QUERY({TRANSPOSE(IMPORTRANGE(""https://docs.google.com/spreadsheets/d/1PmUbHfZJzt7siSQTWGIhsEF35X21ca3eAvUqMAEdSJU/edit?usp=share_link"",""IN-案例損失機率!A1:J2502""))},""select * where Col1='""&amp;$A8&amp;""'""),""&gt;0"")"),"#DIV/0!")</f>
        <v>#DIV/0!</v>
      </c>
      <c r="T8" s="49" t="str">
        <f>IFERROR(__xludf.DUMMYFUNCTION("AVERAGEIF(QUERY({TRANSPOSE(IMPORTRANGE(""https://docs.google.com/spreadsheets/d/1xAvmV1dqJN_ClTObvDEwOHmYidNfyL0iyWqhz4cxRUs/edit?usp=sharing"",""IN-案例損失機率!A1:J2502""))},""select * where Col1='""&amp;$A8&amp;""'""),""&gt;0"")"),"#DIV/0!")</f>
        <v>#DIV/0!</v>
      </c>
      <c r="U8" s="49" t="str">
        <f>IFERROR(__xludf.DUMMYFUNCTION("AVERAGEIF(QUERY({TRANSPOSE(IMPORTRANGE(""https://docs.google.com/spreadsheets/d/1K-U1VOEkekSkvIuOTLramDSL5l6pb7stCKk-oIY8laE/edit?usp=share_link"",""IN-案例損失機率!A1:J2502""))},""select * where Col1='""&amp;$A8&amp;""'""),""&gt;0"")"),"#DIV/0!")</f>
        <v>#DIV/0!</v>
      </c>
      <c r="V8" s="49" t="str">
        <f>IFERROR(__xludf.DUMMYFUNCTION("AVERAGEIF(QUERY({TRANSPOSE(IMPORTRANGE(""https://docs.google.com/spreadsheets/d/1Jm7uRJI6pOxy50jc0ZwXeixnUp6UO-mcnc53mLlV9lo/edit?usp=share_link"",""IN-案例損失機率!A1:J2502""))},""select * where Col1='""&amp;$A8&amp;""'""),""&gt;0"")"),"#DIV/0!")</f>
        <v>#DIV/0!</v>
      </c>
      <c r="W8" s="49" t="str">
        <f>IFERROR(__xludf.DUMMYFUNCTION("AVERAGEIF(QUERY({TRANSPOSE(IMPORTRANGE(""https://docs.google.com/spreadsheets/d/1432r4Q6gFqKJ-l9xtbjR9no5K78N0hYLEmTJj5Y2aNY/edit?usp=share_link"",""IN-案例損失機率!A1:J2502""))},""select * where Col1='""&amp;$A8&amp;""'""),""&gt;0"")"),"#DIV/0!")</f>
        <v>#DIV/0!</v>
      </c>
      <c r="X8" s="49" t="str">
        <f>IFERROR(__xludf.DUMMYFUNCTION("AVERAGEIF(QUERY({TRANSPOSE(IMPORTRANGE(""https://docs.google.com/spreadsheets/d/1DVXEaZ9hcV9qu8VolurcNxY5V8gQ8LsIi5a85Wsw9Po/edit?usp=share_link"",""IN-案例損失機率!A1:J2502""))},""select * where Col1='""&amp;$A8&amp;""'""),""&gt;0"")"),"#DIV/0!")</f>
        <v>#DIV/0!</v>
      </c>
      <c r="Y8" s="49" t="str">
        <f>IFERROR(__xludf.DUMMYFUNCTION("AVERAGEIF(QUERY({TRANSPOSE(IMPORTRANGE(""https://docs.google.com/spreadsheets/d/1IcFK7Y-5zkWAlUD5cpc1mAs86lmwve_bgLw3wdZig8E/edit?usp=share_link"",""IN-案例損失機率!A1:J2502""))},""select * where Col1='""&amp;$A8&amp;""'""),""&gt;0"")"),"#DIV/0!")</f>
        <v>#DIV/0!</v>
      </c>
      <c r="Z8" s="49" t="str">
        <f>IFERROR(__xludf.DUMMYFUNCTION("AVERAGEIF(QUERY({TRANSPOSE(IMPORTRANGE(""https://docs.google.com/spreadsheets/d/1Ixl8jtNz2EiMLY_QYD63IRT4j7L627seq4sLK3YISsw/edit?usp=share_link"",""IN-案例損失機率!A1:J2502""))},""select * where Col1='""&amp;$A8&amp;""'""),""&gt;0"")"),"#DIV/0!")</f>
        <v>#DIV/0!</v>
      </c>
      <c r="AA8" s="49" t="str">
        <f>IFERROR(__xludf.DUMMYFUNCTION("AVERAGEIF(QUERY({TRANSPOSE(IMPORTRANGE(""https://docs.google.com/spreadsheets/d/1dJl4U62GKA5t7aapzzY2_9dSeZDTolcdr_bPV4nnAkw/edit?usp=share_link"",""IN-案例損失機率!A1:J2502""))},""select * where Col1='""&amp;$A8&amp;""'""),""&gt;0"")"),"#DIV/0!")</f>
        <v>#DIV/0!</v>
      </c>
      <c r="AB8" s="49" t="str">
        <f>IFERROR(__xludf.DUMMYFUNCTION("AVERAGEIF(QUERY({TRANSPOSE(IMPORTRANGE(""https://docs.google.com/spreadsheets/d/1AMhlPsxJ_ORVhDRWyKbwTnx4gSymsO3qxr_6ZOoP86Q/edit?usp=share_link"",""IN-案例損失機率!A1:J2502""))},""select * where Col1='""&amp;$A8&amp;""'""),""&gt;0"")"),"#DIV/0!")</f>
        <v>#DIV/0!</v>
      </c>
    </row>
    <row r="9" ht="30.0" customHeight="1">
      <c r="A9" s="45" t="s">
        <v>161</v>
      </c>
      <c r="B9" s="48" t="str">
        <f>IFERROR(__xludf.DUMMYFUNCTION("AVERAGEIF(QUERY({TRANSPOSE(IMPORTRANGE(""https://docs.google.com/spreadsheets/d/1YYNUZ9RW9034EMLDp5-m19i6R-xdTe70wberwaq-8zs/edit#gid=1778725847"",""IN-案例損失機率!A1:J2502""))},""select * where Col1='""&amp;$A9&amp;""'""),""&gt;0"")"),"#DIV/0!")</f>
        <v>#DIV/0!</v>
      </c>
      <c r="C9" s="48" t="str">
        <f>IFERROR(__xludf.DUMMYFUNCTION("AVERAGEIF(QUERY({TRANSPOSE(IMPORTRANGE(""https://docs.google.com/spreadsheets/d/1_iJCYlYq4CcYNKhor4zgSP188oNelfImt8z59yoPJUc/edit?usp=share_link"",""IN-案例損失機率!A1:J2502""))},""select * where Col1='""&amp;$A9&amp;""'""),""&gt;0"")"),"#DIV/0!")</f>
        <v>#DIV/0!</v>
      </c>
      <c r="D9" s="48" t="str">
        <f>IFERROR(__xludf.DUMMYFUNCTION("AVERAGEIF(QUERY({TRANSPOSE(IMPORTRANGE(""https://docs.google.com/spreadsheets/d/1kujxI94YuL9OSXWn6J6vWxv26Yj3pYgijIVivfOQPYk/edit?usp=share_link"",""IN-案例損失機率!A1:J2502""))},""select * where Col1='""&amp;$A9&amp;""'""),""&gt;0"")"),"#DIV/0!")</f>
        <v>#DIV/0!</v>
      </c>
      <c r="E9" s="48" t="str">
        <f>IFERROR(__xludf.DUMMYFUNCTION("AVERAGEIF(QUERY({TRANSPOSE(IMPORTRANGE(""https://docs.google.com/spreadsheets/d/1U8udSCZ_QzoMBI6FBD9n_ubwu7PxMrD693JcQcNJpbc/edit?usp=share_link"",""IN-案例損失機率!A1:J2502""))},""select * where Col1='""&amp;$A9&amp;""'""),""&gt;0"")"),"#DIV/0!")</f>
        <v>#DIV/0!</v>
      </c>
      <c r="F9" s="48" t="str">
        <f>IFERROR(__xludf.DUMMYFUNCTION("AVERAGEIF(QUERY({TRANSPOSE(IMPORTRANGE(""https://docs.google.com/spreadsheets/d/1M12lEnX_CHjDSTgWhN-WfG1etRC2LDWL58Z2o2sS0xE/edit?usp=share_link"",""IN-案例損失機率!A1:J2502""))},""select * where Col1='""&amp;$A9&amp;""'""),""&gt;0"")"),"#DIV/0!")</f>
        <v>#DIV/0!</v>
      </c>
      <c r="G9" s="48" t="str">
        <f>IFERROR(__xludf.DUMMYFUNCTION("AVERAGEIF(QUERY({TRANSPOSE(IMPORTRANGE(""https://docs.google.com/spreadsheets/d/1S7pxpAN5Ncwwo59e1mhP5kasoSyiC1U3a_9vaq0MPlk/edit?usp=share_link"",""IN-案例損失機率!A1:J2502""))},""select * where Col1='""&amp;$A9&amp;""'""),""&gt;0"")"),"#DIV/0!")</f>
        <v>#DIV/0!</v>
      </c>
      <c r="H9" s="48" t="str">
        <f>IFERROR(__xludf.DUMMYFUNCTION("AVERAGEIF(QUERY({TRANSPOSE(IMPORTRANGE(""https://docs.google.com/spreadsheets/d/1swlyjPL_3sDDfrJGrQny4r-QrjwgXeCGmP1u3YZ_-ms/edit?usp=share_link"",""IN-案例損失機率!A1:J2502""))},""select * where Col1='""&amp;$A9&amp;""'""),""&gt;0"")"),"#DIV/0!")</f>
        <v>#DIV/0!</v>
      </c>
      <c r="I9" s="48" t="str">
        <f>IFERROR(__xludf.DUMMYFUNCTION("AVERAGEIF(QUERY({TRANSPOSE(IMPORTRANGE(""https://docs.google.com/spreadsheets/d/1qIf_B6VTAz6kngi0d8IjodYhVsIq-RV-31ghjlJHm-A/edit?usp=share_link"",""IN-案例損失機率!A1:J2502""))},""select * where Col1='""&amp;$A9&amp;""'""),""&gt;0"")"),"#DIV/0!")</f>
        <v>#DIV/0!</v>
      </c>
      <c r="J9" s="48" t="str">
        <f>IFERROR(__xludf.DUMMYFUNCTION("AVERAGEIF(QUERY({TRANSPOSE(IMPORTRANGE(""https://docs.google.com/spreadsheets/d/1qfSt4Um3H5pMCqFySctVsMhprozDdhubgibRML1BPi4/edit?usp=share_link"",""IN-案例損失機率!A1:J2502""))},""select * where Col1='""&amp;$A9&amp;""'""),""&gt;0"")"),"#DIV/0!")</f>
        <v>#DIV/0!</v>
      </c>
      <c r="K9" s="48" t="str">
        <f>IFERROR(__xludf.DUMMYFUNCTION("AVERAGEIF(QUERY({TRANSPOSE(IMPORTRANGE(""https://docs.google.com/spreadsheets/d/1V6tsygD1UFo9qrXN5fMConFU-KfSDWoR-aMUe8usYOg/edit?usp=share_link"",""IN-案例損失機率!A1:J2502""))},""select * where Col1='""&amp;$A9&amp;""'""),""&gt;0"")"),"#DIV/0!")</f>
        <v>#DIV/0!</v>
      </c>
      <c r="L9" s="48" t="str">
        <f>IFERROR(__xludf.DUMMYFUNCTION("AVERAGEIF(QUERY({TRANSPOSE(IMPORTRANGE(""https://docs.google.com/spreadsheets/d/1_VCKf56QAmF0gpPF9ww3-uf7meSC9NZD2iLJ3YdNePM/edit?usp=share_link"",""IN-案例損失機率!A1:J2502""))},""select * where Col1='""&amp;$A9&amp;""'""),""&gt;0"")"),"#DIV/0!")</f>
        <v>#DIV/0!</v>
      </c>
      <c r="M9" s="48" t="str">
        <f>IFERROR(__xludf.DUMMYFUNCTION("AVERAGEIF(QUERY({TRANSPOSE(IMPORTRANGE(""https://docs.google.com/spreadsheets/d/1RdNC4G3MORnnCixr7bZSlGgUGlE5RAADrt7YnSratHE/edit?usp=share_link"",""IN-案例損失機率!A1:J2502""))},""select * where Col1='""&amp;$A9&amp;""'""),""&gt;0"")"),"#DIV/0!")</f>
        <v>#DIV/0!</v>
      </c>
      <c r="N9" s="48" t="str">
        <f>IFERROR(__xludf.DUMMYFUNCTION("AVERAGEIF(QUERY({TRANSPOSE(IMPORTRANGE(""https://docs.google.com/spreadsheets/d/1gC8hxK8PSzlgX-mN7fwX87dn5gLO10u3nIfnTiNWbuA/edit?usp=share_link"",""IN-案例損失機率!A1:J2502""))},""select * where Col1='""&amp;$A9&amp;""'""),""&gt;0"")"),"#DIV/0!")</f>
        <v>#DIV/0!</v>
      </c>
      <c r="O9" s="48" t="str">
        <f>IFERROR(__xludf.DUMMYFUNCTION("AVERAGEIF(QUERY({TRANSPOSE(IMPORTRANGE(""https://docs.google.com/spreadsheets/d/1B8cPiZeIcOn-Qd3JgkHKMcjZB4fzL4_ujlvGw3F7sHM/edit?usp=share_link"",""IN-案例損失機率!A1:J2502""))},""select * where Col1='""&amp;$A9&amp;""'""),""&gt;0"")"),"#DIV/0!")</f>
        <v>#DIV/0!</v>
      </c>
      <c r="P9" s="48" t="str">
        <f>IFERROR(__xludf.DUMMYFUNCTION("AVERAGEIF(QUERY({TRANSPOSE(IMPORTRANGE(""https://docs.google.com/spreadsheets/d/1U5S65h0MZPz8O8wfa1YOCM6kBTN1_8zRHlH6CIisNzg/edit#gid=1778725847"",""IN-案例損失機率!A1:J2502""))},""select * where Col1='""&amp;$A9&amp;""'""),""&gt;0"")"),"#DIV/0!")</f>
        <v>#DIV/0!</v>
      </c>
      <c r="Q9" s="48" t="str">
        <f>IFERROR(__xludf.DUMMYFUNCTION("AVERAGEIF(QUERY({TRANSPOSE(IMPORTRANGE(""https://docs.google.com/spreadsheets/d/1tNYDxpMCjr8OhGILTiJmjMlz99VcOsC03_c_EZHBCac/edit?usp=share_link"",""IN-案例損失機率!A1:J2502""))},""select * where Col1='""&amp;$A9&amp;""'""),""&gt;0"")"),"#DIV/0!")</f>
        <v>#DIV/0!</v>
      </c>
      <c r="R9" s="48" t="str">
        <f>IFERROR(__xludf.DUMMYFUNCTION("AVERAGEIF(QUERY({TRANSPOSE(IMPORTRANGE(""https://docs.google.com/spreadsheets/d/1vZozQ5iQ5VrH7k7m6S9TXIEHTDthf_o6vyslDgZcn5Q/edit?usp=share_link"",""IN-案例損失機率!A1:J2502""))},""select * where Col1='""&amp;$A9&amp;""'""),""&gt;0"")"),"#DIV/0!")</f>
        <v>#DIV/0!</v>
      </c>
      <c r="S9" s="48" t="str">
        <f>IFERROR(__xludf.DUMMYFUNCTION("AVERAGEIF(QUERY({TRANSPOSE(IMPORTRANGE(""https://docs.google.com/spreadsheets/d/1PmUbHfZJzt7siSQTWGIhsEF35X21ca3eAvUqMAEdSJU/edit?usp=share_link"",""IN-案例損失機率!A1:J2502""))},""select * where Col1='""&amp;$A9&amp;""'""),""&gt;0"")"),"#DIV/0!")</f>
        <v>#DIV/0!</v>
      </c>
      <c r="T9" s="48" t="str">
        <f>IFERROR(__xludf.DUMMYFUNCTION("AVERAGEIF(QUERY({TRANSPOSE(IMPORTRANGE(""https://docs.google.com/spreadsheets/d/1xAvmV1dqJN_ClTObvDEwOHmYidNfyL0iyWqhz4cxRUs/edit?usp=sharing"",""IN-案例損失機率!A1:J2502""))},""select * where Col1='""&amp;$A9&amp;""'""),""&gt;0"")"),"#DIV/0!")</f>
        <v>#DIV/0!</v>
      </c>
      <c r="U9" s="48" t="str">
        <f>IFERROR(__xludf.DUMMYFUNCTION("AVERAGEIF(QUERY({TRANSPOSE(IMPORTRANGE(""https://docs.google.com/spreadsheets/d/1K-U1VOEkekSkvIuOTLramDSL5l6pb7stCKk-oIY8laE/edit?usp=share_link"",""IN-案例損失機率!A1:J2502""))},""select * where Col1='""&amp;$A9&amp;""'""),""&gt;0"")"),"#DIV/0!")</f>
        <v>#DIV/0!</v>
      </c>
      <c r="V9" s="48" t="str">
        <f>IFERROR(__xludf.DUMMYFUNCTION("AVERAGEIF(QUERY({TRANSPOSE(IMPORTRANGE(""https://docs.google.com/spreadsheets/d/1Jm7uRJI6pOxy50jc0ZwXeixnUp6UO-mcnc53mLlV9lo/edit?usp=share_link"",""IN-案例損失機率!A1:J2502""))},""select * where Col1='""&amp;$A9&amp;""'""),""&gt;0"")"),"#DIV/0!")</f>
        <v>#DIV/0!</v>
      </c>
      <c r="W9" s="48" t="str">
        <f>IFERROR(__xludf.DUMMYFUNCTION("AVERAGEIF(QUERY({TRANSPOSE(IMPORTRANGE(""https://docs.google.com/spreadsheets/d/1432r4Q6gFqKJ-l9xtbjR9no5K78N0hYLEmTJj5Y2aNY/edit?usp=share_link"",""IN-案例損失機率!A1:J2502""))},""select * where Col1='""&amp;$A9&amp;""'""),""&gt;0"")"),"#DIV/0!")</f>
        <v>#DIV/0!</v>
      </c>
      <c r="X9" s="48" t="str">
        <f>IFERROR(__xludf.DUMMYFUNCTION("AVERAGEIF(QUERY({TRANSPOSE(IMPORTRANGE(""https://docs.google.com/spreadsheets/d/1DVXEaZ9hcV9qu8VolurcNxY5V8gQ8LsIi5a85Wsw9Po/edit?usp=share_link"",""IN-案例損失機率!A1:J2502""))},""select * where Col1='""&amp;$A9&amp;""'""),""&gt;0"")"),"#DIV/0!")</f>
        <v>#DIV/0!</v>
      </c>
      <c r="Y9" s="48" t="str">
        <f>IFERROR(__xludf.DUMMYFUNCTION("AVERAGEIF(QUERY({TRANSPOSE(IMPORTRANGE(""https://docs.google.com/spreadsheets/d/1IcFK7Y-5zkWAlUD5cpc1mAs86lmwve_bgLw3wdZig8E/edit?usp=share_link"",""IN-案例損失機率!A1:J2502""))},""select * where Col1='""&amp;$A9&amp;""'""),""&gt;0"")"),"#DIV/0!")</f>
        <v>#DIV/0!</v>
      </c>
      <c r="Z9" s="48" t="str">
        <f>IFERROR(__xludf.DUMMYFUNCTION("AVERAGEIF(QUERY({TRANSPOSE(IMPORTRANGE(""https://docs.google.com/spreadsheets/d/1Ixl8jtNz2EiMLY_QYD63IRT4j7L627seq4sLK3YISsw/edit?usp=share_link"",""IN-案例損失機率!A1:J2502""))},""select * where Col1='""&amp;$A9&amp;""'""),""&gt;0"")"),"#DIV/0!")</f>
        <v>#DIV/0!</v>
      </c>
      <c r="AA9" s="48" t="str">
        <f>IFERROR(__xludf.DUMMYFUNCTION("AVERAGEIF(QUERY({TRANSPOSE(IMPORTRANGE(""https://docs.google.com/spreadsheets/d/1dJl4U62GKA5t7aapzzY2_9dSeZDTolcdr_bPV4nnAkw/edit?usp=share_link"",""IN-案例損失機率!A1:J2502""))},""select * where Col1='""&amp;$A9&amp;""'""),""&gt;0"")"),"#DIV/0!")</f>
        <v>#DIV/0!</v>
      </c>
      <c r="AB9" s="48" t="str">
        <f>IFERROR(__xludf.DUMMYFUNCTION("AVERAGEIF(QUERY({TRANSPOSE(IMPORTRANGE(""https://docs.google.com/spreadsheets/d/1AMhlPsxJ_ORVhDRWyKbwTnx4gSymsO3qxr_6ZOoP86Q/edit?usp=share_link"",""IN-案例損失機率!A1:J2502""))},""select * where Col1='""&amp;$A9&amp;""'""),""&gt;0"")"),"#DIV/0!")</f>
        <v>#DIV/0!</v>
      </c>
    </row>
    <row r="10" ht="30.0" customHeight="1">
      <c r="A10" s="45" t="s">
        <v>162</v>
      </c>
      <c r="B10" s="49" t="str">
        <f>IFERROR(__xludf.DUMMYFUNCTION("AVERAGEIF(QUERY({TRANSPOSE(IMPORTRANGE(""https://docs.google.com/spreadsheets/d/1YYNUZ9RW9034EMLDp5-m19i6R-xdTe70wberwaq-8zs/edit#gid=1778725847"",""IN-案例損失機率!A1:J2502""))},""select * where Col1='""&amp;$A10&amp;""'""),""&gt;0"")"),"#DIV/0!")</f>
        <v>#DIV/0!</v>
      </c>
      <c r="C10" s="49" t="str">
        <f>IFERROR(__xludf.DUMMYFUNCTION("AVERAGEIF(QUERY({TRANSPOSE(IMPORTRANGE(""https://docs.google.com/spreadsheets/d/1_iJCYlYq4CcYNKhor4zgSP188oNelfImt8z59yoPJUc/edit?usp=share_link"",""IN-案例損失機率!A1:J2502""))},""select * where Col1='""&amp;$A10&amp;""'""),""&gt;0"")"),"#DIV/0!")</f>
        <v>#DIV/0!</v>
      </c>
      <c r="D10" s="49" t="str">
        <f>IFERROR(__xludf.DUMMYFUNCTION("AVERAGEIF(QUERY({TRANSPOSE(IMPORTRANGE(""https://docs.google.com/spreadsheets/d/1kujxI94YuL9OSXWn6J6vWxv26Yj3pYgijIVivfOQPYk/edit?usp=share_link"",""IN-案例損失機率!A1:J2502""))},""select * where Col1='""&amp;$A10&amp;""'""),""&gt;0"")"),"#DIV/0!")</f>
        <v>#DIV/0!</v>
      </c>
      <c r="E10" s="49" t="str">
        <f>IFERROR(__xludf.DUMMYFUNCTION("AVERAGEIF(QUERY({TRANSPOSE(IMPORTRANGE(""https://docs.google.com/spreadsheets/d/1U8udSCZ_QzoMBI6FBD9n_ubwu7PxMrD693JcQcNJpbc/edit?usp=share_link"",""IN-案例損失機率!A1:J2502""))},""select * where Col1='""&amp;$A10&amp;""'""),""&gt;0"")"),"#DIV/0!")</f>
        <v>#DIV/0!</v>
      </c>
      <c r="F10" s="49" t="str">
        <f>IFERROR(__xludf.DUMMYFUNCTION("AVERAGEIF(QUERY({TRANSPOSE(IMPORTRANGE(""https://docs.google.com/spreadsheets/d/1M12lEnX_CHjDSTgWhN-WfG1etRC2LDWL58Z2o2sS0xE/edit?usp=share_link"",""IN-案例損失機率!A1:J2502""))},""select * where Col1='""&amp;$A10&amp;""'""),""&gt;0"")"),"#DIV/0!")</f>
        <v>#DIV/0!</v>
      </c>
      <c r="G10" s="49" t="str">
        <f>IFERROR(__xludf.DUMMYFUNCTION("AVERAGEIF(QUERY({TRANSPOSE(IMPORTRANGE(""https://docs.google.com/spreadsheets/d/1S7pxpAN5Ncwwo59e1mhP5kasoSyiC1U3a_9vaq0MPlk/edit?usp=share_link"",""IN-案例損失機率!A1:J2502""))},""select * where Col1='""&amp;$A10&amp;""'""),""&gt;0"")"),"#DIV/0!")</f>
        <v>#DIV/0!</v>
      </c>
      <c r="H10" s="49" t="str">
        <f>IFERROR(__xludf.DUMMYFUNCTION("AVERAGEIF(QUERY({TRANSPOSE(IMPORTRANGE(""https://docs.google.com/spreadsheets/d/1swlyjPL_3sDDfrJGrQny4r-QrjwgXeCGmP1u3YZ_-ms/edit?usp=share_link"",""IN-案例損失機率!A1:J2502""))},""select * where Col1='""&amp;$A10&amp;""'""),""&gt;0"")"),"#DIV/0!")</f>
        <v>#DIV/0!</v>
      </c>
      <c r="I10" s="49" t="str">
        <f>IFERROR(__xludf.DUMMYFUNCTION("AVERAGEIF(QUERY({TRANSPOSE(IMPORTRANGE(""https://docs.google.com/spreadsheets/d/1qIf_B6VTAz6kngi0d8IjodYhVsIq-RV-31ghjlJHm-A/edit?usp=share_link"",""IN-案例損失機率!A1:J2502""))},""select * where Col1='""&amp;$A10&amp;""'""),""&gt;0"")"),"#DIV/0!")</f>
        <v>#DIV/0!</v>
      </c>
      <c r="J10" s="49" t="str">
        <f>IFERROR(__xludf.DUMMYFUNCTION("AVERAGEIF(QUERY({TRANSPOSE(IMPORTRANGE(""https://docs.google.com/spreadsheets/d/1qfSt4Um3H5pMCqFySctVsMhprozDdhubgibRML1BPi4/edit?usp=share_link"",""IN-案例損失機率!A1:J2502""))},""select * where Col1='""&amp;$A10&amp;""'""),""&gt;0"")"),"#DIV/0!")</f>
        <v>#DIV/0!</v>
      </c>
      <c r="K10" s="49" t="str">
        <f>IFERROR(__xludf.DUMMYFUNCTION("AVERAGEIF(QUERY({TRANSPOSE(IMPORTRANGE(""https://docs.google.com/spreadsheets/d/1V6tsygD1UFo9qrXN5fMConFU-KfSDWoR-aMUe8usYOg/edit?usp=share_link"",""IN-案例損失機率!A1:J2502""))},""select * where Col1='""&amp;$A10&amp;""'""),""&gt;0"")"),"#DIV/0!")</f>
        <v>#DIV/0!</v>
      </c>
      <c r="L10" s="49" t="str">
        <f>IFERROR(__xludf.DUMMYFUNCTION("AVERAGEIF(QUERY({TRANSPOSE(IMPORTRANGE(""https://docs.google.com/spreadsheets/d/1_VCKf56QAmF0gpPF9ww3-uf7meSC9NZD2iLJ3YdNePM/edit?usp=share_link"",""IN-案例損失機率!A1:J2502""))},""select * where Col1='""&amp;$A10&amp;""'""),""&gt;0"")"),"#DIV/0!")</f>
        <v>#DIV/0!</v>
      </c>
      <c r="M10" s="49" t="str">
        <f>IFERROR(__xludf.DUMMYFUNCTION("AVERAGEIF(QUERY({TRANSPOSE(IMPORTRANGE(""https://docs.google.com/spreadsheets/d/1RdNC4G3MORnnCixr7bZSlGgUGlE5RAADrt7YnSratHE/edit?usp=share_link"",""IN-案例損失機率!A1:J2502""))},""select * where Col1='""&amp;$A10&amp;""'""),""&gt;0"")"),"#DIV/0!")</f>
        <v>#DIV/0!</v>
      </c>
      <c r="N10" s="49" t="str">
        <f>IFERROR(__xludf.DUMMYFUNCTION("AVERAGEIF(QUERY({TRANSPOSE(IMPORTRANGE(""https://docs.google.com/spreadsheets/d/1gC8hxK8PSzlgX-mN7fwX87dn5gLO10u3nIfnTiNWbuA/edit?usp=share_link"",""IN-案例損失機率!A1:J2502""))},""select * where Col1='""&amp;$A10&amp;""'""),""&gt;0"")"),"#DIV/0!")</f>
        <v>#DIV/0!</v>
      </c>
      <c r="O10" s="49" t="str">
        <f>IFERROR(__xludf.DUMMYFUNCTION("AVERAGEIF(QUERY({TRANSPOSE(IMPORTRANGE(""https://docs.google.com/spreadsheets/d/1B8cPiZeIcOn-Qd3JgkHKMcjZB4fzL4_ujlvGw3F7sHM/edit?usp=share_link"",""IN-案例損失機率!A1:J2502""))},""select * where Col1='""&amp;$A10&amp;""'""),""&gt;0"")"),"#DIV/0!")</f>
        <v>#DIV/0!</v>
      </c>
      <c r="P10" s="49" t="str">
        <f>IFERROR(__xludf.DUMMYFUNCTION("AVERAGEIF(QUERY({TRANSPOSE(IMPORTRANGE(""https://docs.google.com/spreadsheets/d/1U5S65h0MZPz8O8wfa1YOCM6kBTN1_8zRHlH6CIisNzg/edit#gid=1778725847"",""IN-案例損失機率!A1:J2502""))},""select * where Col1='""&amp;$A10&amp;""'""),""&gt;0"")"),"#DIV/0!")</f>
        <v>#DIV/0!</v>
      </c>
      <c r="Q10" s="49" t="str">
        <f>IFERROR(__xludf.DUMMYFUNCTION("AVERAGEIF(QUERY({TRANSPOSE(IMPORTRANGE(""https://docs.google.com/spreadsheets/d/1tNYDxpMCjr8OhGILTiJmjMlz99VcOsC03_c_EZHBCac/edit?usp=share_link"",""IN-案例損失機率!A1:J2502""))},""select * where Col1='""&amp;$A10&amp;""'""),""&gt;0"")"),"#DIV/0!")</f>
        <v>#DIV/0!</v>
      </c>
      <c r="R10" s="49" t="str">
        <f>IFERROR(__xludf.DUMMYFUNCTION("AVERAGEIF(QUERY({TRANSPOSE(IMPORTRANGE(""https://docs.google.com/spreadsheets/d/1vZozQ5iQ5VrH7k7m6S9TXIEHTDthf_o6vyslDgZcn5Q/edit?usp=share_link"",""IN-案例損失機率!A1:J2502""))},""select * where Col1='""&amp;$A10&amp;""'""),""&gt;0"")"),"#DIV/0!")</f>
        <v>#DIV/0!</v>
      </c>
      <c r="S10" s="49" t="str">
        <f>IFERROR(__xludf.DUMMYFUNCTION("AVERAGEIF(QUERY({TRANSPOSE(IMPORTRANGE(""https://docs.google.com/spreadsheets/d/1PmUbHfZJzt7siSQTWGIhsEF35X21ca3eAvUqMAEdSJU/edit?usp=share_link"",""IN-案例損失機率!A1:J2502""))},""select * where Col1='""&amp;$A10&amp;""'""),""&gt;0"")"),"#DIV/0!")</f>
        <v>#DIV/0!</v>
      </c>
      <c r="T10" s="49" t="str">
        <f>IFERROR(__xludf.DUMMYFUNCTION("AVERAGEIF(QUERY({TRANSPOSE(IMPORTRANGE(""https://docs.google.com/spreadsheets/d/1xAvmV1dqJN_ClTObvDEwOHmYidNfyL0iyWqhz4cxRUs/edit?usp=sharing"",""IN-案例損失機率!A1:J2502""))},""select * where Col1='""&amp;$A10&amp;""'""),""&gt;0"")"),"#DIV/0!")</f>
        <v>#DIV/0!</v>
      </c>
      <c r="U10" s="49" t="str">
        <f>IFERROR(__xludf.DUMMYFUNCTION("AVERAGEIF(QUERY({TRANSPOSE(IMPORTRANGE(""https://docs.google.com/spreadsheets/d/1K-U1VOEkekSkvIuOTLramDSL5l6pb7stCKk-oIY8laE/edit?usp=share_link"",""IN-案例損失機率!A1:J2502""))},""select * where Col1='""&amp;$A10&amp;""'""),""&gt;0"")"),"#DIV/0!")</f>
        <v>#DIV/0!</v>
      </c>
      <c r="V10" s="49" t="str">
        <f>IFERROR(__xludf.DUMMYFUNCTION("AVERAGEIF(QUERY({TRANSPOSE(IMPORTRANGE(""https://docs.google.com/spreadsheets/d/1Jm7uRJI6pOxy50jc0ZwXeixnUp6UO-mcnc53mLlV9lo/edit?usp=share_link"",""IN-案例損失機率!A1:J2502""))},""select * where Col1='""&amp;$A10&amp;""'""),""&gt;0"")"),"#DIV/0!")</f>
        <v>#DIV/0!</v>
      </c>
      <c r="W10" s="49" t="str">
        <f>IFERROR(__xludf.DUMMYFUNCTION("AVERAGEIF(QUERY({TRANSPOSE(IMPORTRANGE(""https://docs.google.com/spreadsheets/d/1432r4Q6gFqKJ-l9xtbjR9no5K78N0hYLEmTJj5Y2aNY/edit?usp=share_link"",""IN-案例損失機率!A1:J2502""))},""select * where Col1='""&amp;$A10&amp;""'""),""&gt;0"")"),"#DIV/0!")</f>
        <v>#DIV/0!</v>
      </c>
      <c r="X10" s="49" t="str">
        <f>IFERROR(__xludf.DUMMYFUNCTION("AVERAGEIF(QUERY({TRANSPOSE(IMPORTRANGE(""https://docs.google.com/spreadsheets/d/1DVXEaZ9hcV9qu8VolurcNxY5V8gQ8LsIi5a85Wsw9Po/edit?usp=share_link"",""IN-案例損失機率!A1:J2502""))},""select * where Col1='""&amp;$A10&amp;""'""),""&gt;0"")"),"#DIV/0!")</f>
        <v>#DIV/0!</v>
      </c>
      <c r="Y10" s="49" t="str">
        <f>IFERROR(__xludf.DUMMYFUNCTION("AVERAGEIF(QUERY({TRANSPOSE(IMPORTRANGE(""https://docs.google.com/spreadsheets/d/1IcFK7Y-5zkWAlUD5cpc1mAs86lmwve_bgLw3wdZig8E/edit?usp=share_link"",""IN-案例損失機率!A1:J2502""))},""select * where Col1='""&amp;$A10&amp;""'""),""&gt;0"")"),"#DIV/0!")</f>
        <v>#DIV/0!</v>
      </c>
      <c r="Z10" s="49" t="str">
        <f>IFERROR(__xludf.DUMMYFUNCTION("AVERAGEIF(QUERY({TRANSPOSE(IMPORTRANGE(""https://docs.google.com/spreadsheets/d/1Ixl8jtNz2EiMLY_QYD63IRT4j7L627seq4sLK3YISsw/edit?usp=share_link"",""IN-案例損失機率!A1:J2502""))},""select * where Col1='""&amp;$A10&amp;""'""),""&gt;0"")"),"#DIV/0!")</f>
        <v>#DIV/0!</v>
      </c>
      <c r="AA10" s="49" t="str">
        <f>IFERROR(__xludf.DUMMYFUNCTION("AVERAGEIF(QUERY({TRANSPOSE(IMPORTRANGE(""https://docs.google.com/spreadsheets/d/1dJl4U62GKA5t7aapzzY2_9dSeZDTolcdr_bPV4nnAkw/edit?usp=share_link"",""IN-案例損失機率!A1:J2502""))},""select * where Col1='""&amp;$A10&amp;""'""),""&gt;0"")"),"#DIV/0!")</f>
        <v>#DIV/0!</v>
      </c>
      <c r="AB10" s="49" t="str">
        <f>IFERROR(__xludf.DUMMYFUNCTION("AVERAGEIF(QUERY({TRANSPOSE(IMPORTRANGE(""https://docs.google.com/spreadsheets/d/1AMhlPsxJ_ORVhDRWyKbwTnx4gSymsO3qxr_6ZOoP86Q/edit?usp=share_link"",""IN-案例損失機率!A1:J2502""))},""select * where Col1='""&amp;$A10&amp;""'""),""&gt;0"")"),"#DIV/0!")</f>
        <v>#DIV/0!</v>
      </c>
    </row>
    <row r="11" ht="30.0" customHeight="1">
      <c r="A11" s="45" t="s">
        <v>163</v>
      </c>
      <c r="B11" s="48" t="str">
        <f>IFERROR(__xludf.DUMMYFUNCTION("AVERAGEIF(QUERY({TRANSPOSE(IMPORTRANGE(""https://docs.google.com/spreadsheets/d/1YYNUZ9RW9034EMLDp5-m19i6R-xdTe70wberwaq-8zs/edit#gid=1778725847"",""IN-案例損失機率!A1:J2502""))},""select * where Col1='""&amp;$A11&amp;""'""),""&gt;0"")"),"#DIV/0!")</f>
        <v>#DIV/0!</v>
      </c>
      <c r="C11" s="48" t="str">
        <f>IFERROR(__xludf.DUMMYFUNCTION("AVERAGEIF(QUERY({TRANSPOSE(IMPORTRANGE(""https://docs.google.com/spreadsheets/d/1_iJCYlYq4CcYNKhor4zgSP188oNelfImt8z59yoPJUc/edit?usp=share_link"",""IN-案例損失機率!A1:J2502""))},""select * where Col1='""&amp;$A11&amp;""'""),""&gt;0"")"),"#DIV/0!")</f>
        <v>#DIV/0!</v>
      </c>
      <c r="D11" s="48" t="str">
        <f>IFERROR(__xludf.DUMMYFUNCTION("AVERAGEIF(QUERY({TRANSPOSE(IMPORTRANGE(""https://docs.google.com/spreadsheets/d/1kujxI94YuL9OSXWn6J6vWxv26Yj3pYgijIVivfOQPYk/edit?usp=share_link"",""IN-案例損失機率!A1:J2502""))},""select * where Col1='""&amp;$A11&amp;""'""),""&gt;0"")"),"#DIV/0!")</f>
        <v>#DIV/0!</v>
      </c>
      <c r="E11" s="48" t="str">
        <f>IFERROR(__xludf.DUMMYFUNCTION("AVERAGEIF(QUERY({TRANSPOSE(IMPORTRANGE(""https://docs.google.com/spreadsheets/d/1U8udSCZ_QzoMBI6FBD9n_ubwu7PxMrD693JcQcNJpbc/edit?usp=share_link"",""IN-案例損失機率!A1:J2502""))},""select * where Col1='""&amp;$A11&amp;""'""),""&gt;0"")"),"#DIV/0!")</f>
        <v>#DIV/0!</v>
      </c>
      <c r="F11" s="48" t="str">
        <f>IFERROR(__xludf.DUMMYFUNCTION("AVERAGEIF(QUERY({TRANSPOSE(IMPORTRANGE(""https://docs.google.com/spreadsheets/d/1M12lEnX_CHjDSTgWhN-WfG1etRC2LDWL58Z2o2sS0xE/edit?usp=share_link"",""IN-案例損失機率!A1:J2502""))},""select * where Col1='""&amp;$A11&amp;""'""),""&gt;0"")"),"#DIV/0!")</f>
        <v>#DIV/0!</v>
      </c>
      <c r="G11" s="48" t="str">
        <f>IFERROR(__xludf.DUMMYFUNCTION("AVERAGEIF(QUERY({TRANSPOSE(IMPORTRANGE(""https://docs.google.com/spreadsheets/d/1S7pxpAN5Ncwwo59e1mhP5kasoSyiC1U3a_9vaq0MPlk/edit?usp=share_link"",""IN-案例損失機率!A1:J2502""))},""select * where Col1='""&amp;$A11&amp;""'""),""&gt;0"")"),"#DIV/0!")</f>
        <v>#DIV/0!</v>
      </c>
      <c r="H11" s="48" t="str">
        <f>IFERROR(__xludf.DUMMYFUNCTION("AVERAGEIF(QUERY({TRANSPOSE(IMPORTRANGE(""https://docs.google.com/spreadsheets/d/1swlyjPL_3sDDfrJGrQny4r-QrjwgXeCGmP1u3YZ_-ms/edit?usp=share_link"",""IN-案例損失機率!A1:J2502""))},""select * where Col1='""&amp;$A11&amp;""'""),""&gt;0"")"),"#DIV/0!")</f>
        <v>#DIV/0!</v>
      </c>
      <c r="I11" s="48" t="str">
        <f>IFERROR(__xludf.DUMMYFUNCTION("AVERAGEIF(QUERY({TRANSPOSE(IMPORTRANGE(""https://docs.google.com/spreadsheets/d/1qIf_B6VTAz6kngi0d8IjodYhVsIq-RV-31ghjlJHm-A/edit?usp=share_link"",""IN-案例損失機率!A1:J2502""))},""select * where Col1='""&amp;$A11&amp;""'""),""&gt;0"")"),"#DIV/0!")</f>
        <v>#DIV/0!</v>
      </c>
      <c r="J11" s="48" t="str">
        <f>IFERROR(__xludf.DUMMYFUNCTION("AVERAGEIF(QUERY({TRANSPOSE(IMPORTRANGE(""https://docs.google.com/spreadsheets/d/1qfSt4Um3H5pMCqFySctVsMhprozDdhubgibRML1BPi4/edit?usp=share_link"",""IN-案例損失機率!A1:J2502""))},""select * where Col1='""&amp;$A11&amp;""'""),""&gt;0"")"),"#DIV/0!")</f>
        <v>#DIV/0!</v>
      </c>
      <c r="K11" s="48" t="str">
        <f>IFERROR(__xludf.DUMMYFUNCTION("AVERAGEIF(QUERY({TRANSPOSE(IMPORTRANGE(""https://docs.google.com/spreadsheets/d/1V6tsygD1UFo9qrXN5fMConFU-KfSDWoR-aMUe8usYOg/edit?usp=share_link"",""IN-案例損失機率!A1:J2502""))},""select * where Col1='""&amp;$A11&amp;""'""),""&gt;0"")"),"#DIV/0!")</f>
        <v>#DIV/0!</v>
      </c>
      <c r="L11" s="48" t="str">
        <f>IFERROR(__xludf.DUMMYFUNCTION("AVERAGEIF(QUERY({TRANSPOSE(IMPORTRANGE(""https://docs.google.com/spreadsheets/d/1_VCKf56QAmF0gpPF9ww3-uf7meSC9NZD2iLJ3YdNePM/edit?usp=share_link"",""IN-案例損失機率!A1:J2502""))},""select * where Col1='""&amp;$A11&amp;""'""),""&gt;0"")"),"#DIV/0!")</f>
        <v>#DIV/0!</v>
      </c>
      <c r="M11" s="48" t="str">
        <f>IFERROR(__xludf.DUMMYFUNCTION("AVERAGEIF(QUERY({TRANSPOSE(IMPORTRANGE(""https://docs.google.com/spreadsheets/d/1RdNC4G3MORnnCixr7bZSlGgUGlE5RAADrt7YnSratHE/edit?usp=share_link"",""IN-案例損失機率!A1:J2502""))},""select * where Col1='""&amp;$A11&amp;""'""),""&gt;0"")"),"#DIV/0!")</f>
        <v>#DIV/0!</v>
      </c>
      <c r="N11" s="48" t="str">
        <f>IFERROR(__xludf.DUMMYFUNCTION("AVERAGEIF(QUERY({TRANSPOSE(IMPORTRANGE(""https://docs.google.com/spreadsheets/d/1gC8hxK8PSzlgX-mN7fwX87dn5gLO10u3nIfnTiNWbuA/edit?usp=share_link"",""IN-案例損失機率!A1:J2502""))},""select * where Col1='""&amp;$A11&amp;""'""),""&gt;0"")"),"#DIV/0!")</f>
        <v>#DIV/0!</v>
      </c>
      <c r="O11" s="48" t="str">
        <f>IFERROR(__xludf.DUMMYFUNCTION("AVERAGEIF(QUERY({TRANSPOSE(IMPORTRANGE(""https://docs.google.com/spreadsheets/d/1B8cPiZeIcOn-Qd3JgkHKMcjZB4fzL4_ujlvGw3F7sHM/edit?usp=share_link"",""IN-案例損失機率!A1:J2502""))},""select * where Col1='""&amp;$A11&amp;""'""),""&gt;0"")"),"#DIV/0!")</f>
        <v>#DIV/0!</v>
      </c>
      <c r="P11" s="48" t="str">
        <f>IFERROR(__xludf.DUMMYFUNCTION("AVERAGEIF(QUERY({TRANSPOSE(IMPORTRANGE(""https://docs.google.com/spreadsheets/d/1U5S65h0MZPz8O8wfa1YOCM6kBTN1_8zRHlH6CIisNzg/edit#gid=1778725847"",""IN-案例損失機率!A1:J2502""))},""select * where Col1='""&amp;$A11&amp;""'""),""&gt;0"")"),"#DIV/0!")</f>
        <v>#DIV/0!</v>
      </c>
      <c r="Q11" s="48" t="str">
        <f>IFERROR(__xludf.DUMMYFUNCTION("AVERAGEIF(QUERY({TRANSPOSE(IMPORTRANGE(""https://docs.google.com/spreadsheets/d/1tNYDxpMCjr8OhGILTiJmjMlz99VcOsC03_c_EZHBCac/edit?usp=share_link"",""IN-案例損失機率!A1:J2502""))},""select * where Col1='""&amp;$A11&amp;""'""),""&gt;0"")"),"#DIV/0!")</f>
        <v>#DIV/0!</v>
      </c>
      <c r="R11" s="48" t="str">
        <f>IFERROR(__xludf.DUMMYFUNCTION("AVERAGEIF(QUERY({TRANSPOSE(IMPORTRANGE(""https://docs.google.com/spreadsheets/d/1vZozQ5iQ5VrH7k7m6S9TXIEHTDthf_o6vyslDgZcn5Q/edit?usp=share_link"",""IN-案例損失機率!A1:J2502""))},""select * where Col1='""&amp;$A11&amp;""'""),""&gt;0"")"),"#DIV/0!")</f>
        <v>#DIV/0!</v>
      </c>
      <c r="S11" s="48" t="str">
        <f>IFERROR(__xludf.DUMMYFUNCTION("AVERAGEIF(QUERY({TRANSPOSE(IMPORTRANGE(""https://docs.google.com/spreadsheets/d/1PmUbHfZJzt7siSQTWGIhsEF35X21ca3eAvUqMAEdSJU/edit?usp=share_link"",""IN-案例損失機率!A1:J2502""))},""select * where Col1='""&amp;$A11&amp;""'""),""&gt;0"")"),"#DIV/0!")</f>
        <v>#DIV/0!</v>
      </c>
      <c r="T11" s="48" t="str">
        <f>IFERROR(__xludf.DUMMYFUNCTION("AVERAGEIF(QUERY({TRANSPOSE(IMPORTRANGE(""https://docs.google.com/spreadsheets/d/1xAvmV1dqJN_ClTObvDEwOHmYidNfyL0iyWqhz4cxRUs/edit?usp=sharing"",""IN-案例損失機率!A1:J2502""))},""select * where Col1='""&amp;$A11&amp;""'""),""&gt;0"")"),"#DIV/0!")</f>
        <v>#DIV/0!</v>
      </c>
      <c r="U11" s="48" t="str">
        <f>IFERROR(__xludf.DUMMYFUNCTION("AVERAGEIF(QUERY({TRANSPOSE(IMPORTRANGE(""https://docs.google.com/spreadsheets/d/1K-U1VOEkekSkvIuOTLramDSL5l6pb7stCKk-oIY8laE/edit?usp=share_link"",""IN-案例損失機率!A1:J2502""))},""select * where Col1='""&amp;$A11&amp;""'""),""&gt;0"")"),"#DIV/0!")</f>
        <v>#DIV/0!</v>
      </c>
      <c r="V11" s="48" t="str">
        <f>IFERROR(__xludf.DUMMYFUNCTION("AVERAGEIF(QUERY({TRANSPOSE(IMPORTRANGE(""https://docs.google.com/spreadsheets/d/1Jm7uRJI6pOxy50jc0ZwXeixnUp6UO-mcnc53mLlV9lo/edit?usp=share_link"",""IN-案例損失機率!A1:J2502""))},""select * where Col1='""&amp;$A11&amp;""'""),""&gt;0"")"),"#DIV/0!")</f>
        <v>#DIV/0!</v>
      </c>
      <c r="W11" s="48" t="str">
        <f>IFERROR(__xludf.DUMMYFUNCTION("AVERAGEIF(QUERY({TRANSPOSE(IMPORTRANGE(""https://docs.google.com/spreadsheets/d/1432r4Q6gFqKJ-l9xtbjR9no5K78N0hYLEmTJj5Y2aNY/edit?usp=share_link"",""IN-案例損失機率!A1:J2502""))},""select * where Col1='""&amp;$A11&amp;""'""),""&gt;0"")"),"#DIV/0!")</f>
        <v>#DIV/0!</v>
      </c>
      <c r="X11" s="48" t="str">
        <f>IFERROR(__xludf.DUMMYFUNCTION("AVERAGEIF(QUERY({TRANSPOSE(IMPORTRANGE(""https://docs.google.com/spreadsheets/d/1DVXEaZ9hcV9qu8VolurcNxY5V8gQ8LsIi5a85Wsw9Po/edit?usp=share_link"",""IN-案例損失機率!A1:J2502""))},""select * where Col1='""&amp;$A11&amp;""'""),""&gt;0"")"),"#DIV/0!")</f>
        <v>#DIV/0!</v>
      </c>
      <c r="Y11" s="48" t="str">
        <f>IFERROR(__xludf.DUMMYFUNCTION("AVERAGEIF(QUERY({TRANSPOSE(IMPORTRANGE(""https://docs.google.com/spreadsheets/d/1IcFK7Y-5zkWAlUD5cpc1mAs86lmwve_bgLw3wdZig8E/edit?usp=share_link"",""IN-案例損失機率!A1:J2502""))},""select * where Col1='""&amp;$A11&amp;""'""),""&gt;0"")"),"#DIV/0!")</f>
        <v>#DIV/0!</v>
      </c>
      <c r="Z11" s="48" t="str">
        <f>IFERROR(__xludf.DUMMYFUNCTION("AVERAGEIF(QUERY({TRANSPOSE(IMPORTRANGE(""https://docs.google.com/spreadsheets/d/1Ixl8jtNz2EiMLY_QYD63IRT4j7L627seq4sLK3YISsw/edit?usp=share_link"",""IN-案例損失機率!A1:J2502""))},""select * where Col1='""&amp;$A11&amp;""'""),""&gt;0"")"),"#DIV/0!")</f>
        <v>#DIV/0!</v>
      </c>
      <c r="AA11" s="48" t="str">
        <f>IFERROR(__xludf.DUMMYFUNCTION("AVERAGEIF(QUERY({TRANSPOSE(IMPORTRANGE(""https://docs.google.com/spreadsheets/d/1dJl4U62GKA5t7aapzzY2_9dSeZDTolcdr_bPV4nnAkw/edit?usp=share_link"",""IN-案例損失機率!A1:J2502""))},""select * where Col1='""&amp;$A11&amp;""'""),""&gt;0"")"),"#DIV/0!")</f>
        <v>#DIV/0!</v>
      </c>
      <c r="AB11" s="48" t="str">
        <f>IFERROR(__xludf.DUMMYFUNCTION("AVERAGEIF(QUERY({TRANSPOSE(IMPORTRANGE(""https://docs.google.com/spreadsheets/d/1AMhlPsxJ_ORVhDRWyKbwTnx4gSymsO3qxr_6ZOoP86Q/edit?usp=share_link"",""IN-案例損失機率!A1:J2502""))},""select * where Col1='""&amp;$A11&amp;""'""),""&gt;0"")"),"#DIV/0!")</f>
        <v>#DIV/0!</v>
      </c>
    </row>
    <row r="12" ht="30.0" customHeight="1">
      <c r="A12" s="45" t="s">
        <v>164</v>
      </c>
      <c r="B12" s="49" t="str">
        <f>IFERROR(__xludf.DUMMYFUNCTION("AVERAGEIF(QUERY({TRANSPOSE(IMPORTRANGE(""https://docs.google.com/spreadsheets/d/1YYNUZ9RW9034EMLDp5-m19i6R-xdTe70wberwaq-8zs/edit#gid=1778725847"",""IN-案例損失機率!K1:T502""))},""select * where Col1='""&amp;$A12&amp;""'""),""&gt;0"")"),"#DIV/0!")</f>
        <v>#DIV/0!</v>
      </c>
      <c r="C12" s="49" t="str">
        <f>IFERROR(__xludf.DUMMYFUNCTION("AVERAGEIF(QUERY({TRANSPOSE(IMPORTRANGE(""https://docs.google.com/spreadsheets/d/1_iJCYlYq4CcYNKhor4zgSP188oNelfImt8z59yoPJUc/edit?usp=share_link"",""IN-案例損失機率!K1:T502""))},""select * where Col1='""&amp;$A12&amp;""'""),""&gt;0"")"),"#DIV/0!")</f>
        <v>#DIV/0!</v>
      </c>
      <c r="D12" s="49" t="str">
        <f>IFERROR(__xludf.DUMMYFUNCTION("AVERAGEIF(QUERY({TRANSPOSE(IMPORTRANGE(""https://docs.google.com/spreadsheets/d/1kujxI94YuL9OSXWn6J6vWxv26Yj3pYgijIVivfOQPYk/edit?usp=share_link"",""IN-案例損失機率!K1:T502""))},""select * where Col1='""&amp;$A12&amp;""'""),""&gt;0"")"),"#DIV/0!")</f>
        <v>#DIV/0!</v>
      </c>
      <c r="E12" s="49" t="str">
        <f>IFERROR(__xludf.DUMMYFUNCTION("AVERAGEIF(QUERY({TRANSPOSE(IMPORTRANGE(""https://docs.google.com/spreadsheets/d/1U8udSCZ_QzoMBI6FBD9n_ubwu7PxMrD693JcQcNJpbc/edit?usp=share_link"",""IN-案例損失機率!K1:T502""))},""select * where Col1='""&amp;$A12&amp;""'""),""&gt;0"")"),"#DIV/0!")</f>
        <v>#DIV/0!</v>
      </c>
      <c r="F12" s="49" t="str">
        <f>IFERROR(__xludf.DUMMYFUNCTION("AVERAGEIF(QUERY({TRANSPOSE(IMPORTRANGE(""https://docs.google.com/spreadsheets/d/1M12lEnX_CHjDSTgWhN-WfG1etRC2LDWL58Z2o2sS0xE/edit?usp=share_link"",""IN-案例損失機率!K1:T502""))},""select * where Col1='""&amp;$A12&amp;""'""),""&gt;0"")"),"#DIV/0!")</f>
        <v>#DIV/0!</v>
      </c>
      <c r="G12" s="49" t="str">
        <f>IFERROR(__xludf.DUMMYFUNCTION("AVERAGEIF(QUERY({TRANSPOSE(IMPORTRANGE(""https://docs.google.com/spreadsheets/d/1S7pxpAN5Ncwwo59e1mhP5kasoSyiC1U3a_9vaq0MPlk/edit?usp=share_link"",""IN-案例損失機率!K1:T502""))},""select * where Col1='""&amp;$A12&amp;""'""),""&gt;0"")"),"#DIV/0!")</f>
        <v>#DIV/0!</v>
      </c>
      <c r="H12" s="49" t="str">
        <f>IFERROR(__xludf.DUMMYFUNCTION("AVERAGEIF(QUERY({TRANSPOSE(IMPORTRANGE(""https://docs.google.com/spreadsheets/d/1swlyjPL_3sDDfrJGrQny4r-QrjwgXeCGmP1u3YZ_-ms/edit?usp=share_link"",""IN-案例損失機率!K1:T502""))},""select * where Col1='""&amp;$A12&amp;""'""),""&gt;0"")"),"#DIV/0!")</f>
        <v>#DIV/0!</v>
      </c>
      <c r="I12" s="49" t="str">
        <f>IFERROR(__xludf.DUMMYFUNCTION("AVERAGEIF(QUERY({TRANSPOSE(IMPORTRANGE(""https://docs.google.com/spreadsheets/d/1qIf_B6VTAz6kngi0d8IjodYhVsIq-RV-31ghjlJHm-A/edit?usp=share_link"",""IN-案例損失機率!K1:T502""))},""select * where Col1='""&amp;$A12&amp;""'""),""&gt;0"")"),"#DIV/0!")</f>
        <v>#DIV/0!</v>
      </c>
      <c r="J12" s="49" t="str">
        <f>IFERROR(__xludf.DUMMYFUNCTION("AVERAGEIF(QUERY({TRANSPOSE(IMPORTRANGE(""https://docs.google.com/spreadsheets/d/1qfSt4Um3H5pMCqFySctVsMhprozDdhubgibRML1BPi4/edit?usp=share_link"",""IN-案例損失機率!K1:T502""))},""select * where Col1='""&amp;$A12&amp;""'""),""&gt;0"")"),"#DIV/0!")</f>
        <v>#DIV/0!</v>
      </c>
      <c r="K12" s="49" t="str">
        <f>IFERROR(__xludf.DUMMYFUNCTION("AVERAGEIF(QUERY({TRANSPOSE(IMPORTRANGE(""https://docs.google.com/spreadsheets/d/1V6tsygD1UFo9qrXN5fMConFU-KfSDWoR-aMUe8usYOg/edit?usp=share_link"",""IN-案例損失機率!K1:T502""))},""select * where Col1='""&amp;$A12&amp;""'""),""&gt;0"")"),"#DIV/0!")</f>
        <v>#DIV/0!</v>
      </c>
      <c r="L12" s="49" t="str">
        <f>IFERROR(__xludf.DUMMYFUNCTION("AVERAGEIF(QUERY({TRANSPOSE(IMPORTRANGE(""https://docs.google.com/spreadsheets/d/1_VCKf56QAmF0gpPF9ww3-uf7meSC9NZD2iLJ3YdNePM/edit?usp=share_link"",""IN-案例損失機率!K1:T502""))},""select * where Col1='""&amp;$A12&amp;""'""),""&gt;0"")"),"#DIV/0!")</f>
        <v>#DIV/0!</v>
      </c>
      <c r="M12" s="49" t="str">
        <f>IFERROR(__xludf.DUMMYFUNCTION("AVERAGEIF(QUERY({TRANSPOSE(IMPORTRANGE(""https://docs.google.com/spreadsheets/d/1RdNC4G3MORnnCixr7bZSlGgUGlE5RAADrt7YnSratHE/edit?usp=share_link"",""IN-案例損失機率!K1:T502""))},""select * where Col1='""&amp;$A12&amp;""'""),""&gt;0"")"),"#DIV/0!")</f>
        <v>#DIV/0!</v>
      </c>
      <c r="N12" s="49" t="str">
        <f>IFERROR(__xludf.DUMMYFUNCTION("AVERAGEIF(QUERY({TRANSPOSE(IMPORTRANGE(""https://docs.google.com/spreadsheets/d/1gC8hxK8PSzlgX-mN7fwX87dn5gLO10u3nIfnTiNWbuA/edit?usp=share_link"",""IN-案例損失機率!K1:T2502""))},""select * where Col1='""&amp;$A12&amp;""'""),""&gt;0"")"),"#DIV/0!")</f>
        <v>#DIV/0!</v>
      </c>
      <c r="O12" s="49" t="str">
        <f>IFERROR(__xludf.DUMMYFUNCTION("AVERAGEIF(QUERY({TRANSPOSE(IMPORTRANGE(""https://docs.google.com/spreadsheets/d/1B8cPiZeIcOn-Qd3JgkHKMcjZB4fzL4_ujlvGw3F7sHM/edit?usp=share_link"",""IN-案例損失機率!K1:T502""))},""select * where Col1='""&amp;$A12&amp;""'""),""&gt;0"")"),"#DIV/0!")</f>
        <v>#DIV/0!</v>
      </c>
      <c r="P12" s="49" t="str">
        <f>IFERROR(__xludf.DUMMYFUNCTION("AVERAGEIF(QUERY({TRANSPOSE(IMPORTRANGE(""https://docs.google.com/spreadsheets/d/1U5S65h0MZPz8O8wfa1YOCM6kBTN1_8zRHlH6CIisNzg/edit#gid=1778725847"",""IN-案例損失機率!K1:T502""))},""select * where Col1='""&amp;$A12&amp;""'""),""&gt;0"")"),"#DIV/0!")</f>
        <v>#DIV/0!</v>
      </c>
      <c r="Q12" s="49" t="str">
        <f>IFERROR(__xludf.DUMMYFUNCTION("AVERAGEIF(QUERY({TRANSPOSE(IMPORTRANGE(""https://docs.google.com/spreadsheets/d/1tNYDxpMCjr8OhGILTiJmjMlz99VcOsC03_c_EZHBCac/edit?usp=share_link"",""IN-案例損失機率!K1:T502""))},""select * where Col1='""&amp;$A12&amp;""'""),""&gt;0"")"),"#DIV/0!")</f>
        <v>#DIV/0!</v>
      </c>
      <c r="R12" s="49" t="str">
        <f>IFERROR(__xludf.DUMMYFUNCTION("AVERAGEIF(QUERY({TRANSPOSE(IMPORTRANGE(""https://docs.google.com/spreadsheets/d/1vZozQ5iQ5VrH7k7m6S9TXIEHTDthf_o6vyslDgZcn5Q/edit?usp=share_link"",""IN-案例損失機率!K1:T502""))},""select * where Col1='""&amp;$A12&amp;""'""),""&gt;0"")"),"#DIV/0!")</f>
        <v>#DIV/0!</v>
      </c>
      <c r="S12" s="49" t="str">
        <f>IFERROR(__xludf.DUMMYFUNCTION("AVERAGEIF(QUERY({TRANSPOSE(IMPORTRANGE(""https://docs.google.com/spreadsheets/d/1PmUbHfZJzt7siSQTWGIhsEF35X21ca3eAvUqMAEdSJU/edit?usp=share_link"",""IN-案例損失機率!K1:T502""))},""select * where Col1='""&amp;$A12&amp;""'""),""&gt;0"")"),"#DIV/0!")</f>
        <v>#DIV/0!</v>
      </c>
      <c r="T12" s="49" t="str">
        <f>IFERROR(__xludf.DUMMYFUNCTION("AVERAGEIF(QUERY({TRANSPOSE(IMPORTRANGE(""https://docs.google.com/spreadsheets/d/1xAvmV1dqJN_ClTObvDEwOHmYidNfyL0iyWqhz4cxRUs/edit?usp=sharing"",""IN-案例損失機率!K1:T502""))},""select * where Col1='""&amp;$A12&amp;""'""),""&gt;0"")"),"#DIV/0!")</f>
        <v>#DIV/0!</v>
      </c>
      <c r="U12" s="49" t="str">
        <f>IFERROR(__xludf.DUMMYFUNCTION("AVERAGEIF(QUERY({TRANSPOSE(IMPORTRANGE(""https://docs.google.com/spreadsheets/d/1K-U1VOEkekSkvIuOTLramDSL5l6pb7stCKk-oIY8laE/edit?usp=share_link"",""IN-案例損失機率!K1:T502""))},""select * where Col1='""&amp;$A12&amp;""'""),""&gt;0"")"),"#DIV/0!")</f>
        <v>#DIV/0!</v>
      </c>
      <c r="V12" s="49" t="str">
        <f>IFERROR(__xludf.DUMMYFUNCTION("AVERAGEIF(QUERY({TRANSPOSE(IMPORTRANGE(""https://docs.google.com/spreadsheets/d/1Jm7uRJI6pOxy50jc0ZwXeixnUp6UO-mcnc53mLlV9lo/edit?usp=share_link"",""IN-案例損失機率!K1:T502""))},""select * where Col1='""&amp;$A12&amp;""'""),""&gt;0"")"),"#DIV/0!")</f>
        <v>#DIV/0!</v>
      </c>
      <c r="W12" s="49" t="str">
        <f>IFERROR(__xludf.DUMMYFUNCTION("AVERAGEIF(QUERY({TRANSPOSE(IMPORTRANGE(""https://docs.google.com/spreadsheets/d/1432r4Q6gFqKJ-l9xtbjR9no5K78N0hYLEmTJj5Y2aNY/edit?usp=share_link"",""IN-案例損失機率!K1:T502""))},""select * where Col1='""&amp;$A12&amp;""'""),""&gt;0"")"),"#DIV/0!")</f>
        <v>#DIV/0!</v>
      </c>
      <c r="X12" s="49" t="str">
        <f>IFERROR(__xludf.DUMMYFUNCTION("AVERAGEIF(QUERY({TRANSPOSE(IMPORTRANGE(""https://docs.google.com/spreadsheets/d/1DVXEaZ9hcV9qu8VolurcNxY5V8gQ8LsIi5a85Wsw9Po/edit?usp=share_link"",""IN-案例損失機率!K1:T502""))},""select * where Col1='""&amp;$A12&amp;""'""),""&gt;0"")"),"#DIV/0!")</f>
        <v>#DIV/0!</v>
      </c>
      <c r="Y12" s="49" t="str">
        <f>IFERROR(__xludf.DUMMYFUNCTION("AVERAGEIF(QUERY({TRANSPOSE(IMPORTRANGE(""https://docs.google.com/spreadsheets/d/1IcFK7Y-5zkWAlUD5cpc1mAs86lmwve_bgLw3wdZig8E/edit?usp=share_link"",""IN-案例損失機率!K1:T502""))},""select * where Col1='""&amp;$A12&amp;""'""),""&gt;0"")"),"#DIV/0!")</f>
        <v>#DIV/0!</v>
      </c>
      <c r="Z12" s="49" t="str">
        <f>IFERROR(__xludf.DUMMYFUNCTION("AVERAGEIF(QUERY({TRANSPOSE(IMPORTRANGE(""https://docs.google.com/spreadsheets/d/1Ixl8jtNz2EiMLY_QYD63IRT4j7L627seq4sLK3YISsw/edit?usp=share_link"",""IN-案例損失機率!K1:T502""))},""select * where Col1='""&amp;$A12&amp;""'""),""&gt;0"")"),"#DIV/0!")</f>
        <v>#DIV/0!</v>
      </c>
      <c r="AA12" s="49" t="str">
        <f>IFERROR(__xludf.DUMMYFUNCTION("AVERAGEIF(QUERY({TRANSPOSE(IMPORTRANGE(""https://docs.google.com/spreadsheets/d/1dJl4U62GKA5t7aapzzY2_9dSeZDTolcdr_bPV4nnAkw/edit?usp=share_link"",""IN-案例損失機率!K1:T502""))},""select * where Col1='""&amp;$A12&amp;""'""),""&gt;0"")"),"#DIV/0!")</f>
        <v>#DIV/0!</v>
      </c>
      <c r="AB12" s="49" t="str">
        <f>IFERROR(__xludf.DUMMYFUNCTION("AVERAGEIF(QUERY({TRANSPOSE(IMPORTRANGE(""https://docs.google.com/spreadsheets/d/1AMhlPsxJ_ORVhDRWyKbwTnx4gSymsO3qxr_6ZOoP86Q/edit?usp=share_link"",""IN-案例損失機率!K1:T502""))},""select * where Col1='""&amp;$A12&amp;""'""),""&gt;0"")"),"#DIV/0!")</f>
        <v>#DIV/0!</v>
      </c>
    </row>
    <row r="13" ht="30.0" customHeight="1">
      <c r="A13" s="45" t="s">
        <v>165</v>
      </c>
      <c r="B13" s="48" t="str">
        <f>IFERROR(__xludf.DUMMYFUNCTION("AVERAGEIF(QUERY({TRANSPOSE(IMPORTRANGE(""https://docs.google.com/spreadsheets/d/1YYNUZ9RW9034EMLDp5-m19i6R-xdTe70wberwaq-8zs/edit#gid=1778725847"",""IN-案例損失機率!K1:T502""))},""select * where Col1='""&amp;$A13&amp;""'""),""&gt;0"")"),"#DIV/0!")</f>
        <v>#DIV/0!</v>
      </c>
      <c r="C13" s="48" t="str">
        <f>IFERROR(__xludf.DUMMYFUNCTION("AVERAGEIF(QUERY({TRANSPOSE(IMPORTRANGE(""https://docs.google.com/spreadsheets/d/1_iJCYlYq4CcYNKhor4zgSP188oNelfImt8z59yoPJUc/edit?usp=share_link"",""IN-案例損失機率!K1:T502""))},""select * where Col1='""&amp;$A13&amp;""'""),""&gt;0"")"),"#DIV/0!")</f>
        <v>#DIV/0!</v>
      </c>
      <c r="D13" s="48" t="str">
        <f>IFERROR(__xludf.DUMMYFUNCTION("AVERAGEIF(QUERY({TRANSPOSE(IMPORTRANGE(""https://docs.google.com/spreadsheets/d/1kujxI94YuL9OSXWn6J6vWxv26Yj3pYgijIVivfOQPYk/edit?usp=share_link"",""IN-案例損失機率!K1:T502""))},""select * where Col1='""&amp;$A13&amp;""'""),""&gt;0"")"),"#DIV/0!")</f>
        <v>#DIV/0!</v>
      </c>
      <c r="E13" s="48" t="str">
        <f>IFERROR(__xludf.DUMMYFUNCTION("AVERAGEIF(QUERY({TRANSPOSE(IMPORTRANGE(""https://docs.google.com/spreadsheets/d/1U8udSCZ_QzoMBI6FBD9n_ubwu7PxMrD693JcQcNJpbc/edit?usp=share_link"",""IN-案例損失機率!K1:T502""))},""select * where Col1='""&amp;$A13&amp;""'""),""&gt;0"")"),"#DIV/0!")</f>
        <v>#DIV/0!</v>
      </c>
      <c r="F13" s="48" t="str">
        <f>IFERROR(__xludf.DUMMYFUNCTION("AVERAGEIF(QUERY({TRANSPOSE(IMPORTRANGE(""https://docs.google.com/spreadsheets/d/1M12lEnX_CHjDSTgWhN-WfG1etRC2LDWL58Z2o2sS0xE/edit?usp=share_link"",""IN-案例損失機率!K1:T502""))},""select * where Col1='""&amp;$A13&amp;""'""),""&gt;0"")"),"#DIV/0!")</f>
        <v>#DIV/0!</v>
      </c>
      <c r="G13" s="48" t="str">
        <f>IFERROR(__xludf.DUMMYFUNCTION("AVERAGEIF(QUERY({TRANSPOSE(IMPORTRANGE(""https://docs.google.com/spreadsheets/d/1S7pxpAN5Ncwwo59e1mhP5kasoSyiC1U3a_9vaq0MPlk/edit?usp=share_link"",""IN-案例損失機率!K1:T502""))},""select * where Col1='""&amp;$A13&amp;""'""),""&gt;0"")"),"#DIV/0!")</f>
        <v>#DIV/0!</v>
      </c>
      <c r="H13" s="48" t="str">
        <f>IFERROR(__xludf.DUMMYFUNCTION("AVERAGEIF(QUERY({TRANSPOSE(IMPORTRANGE(""https://docs.google.com/spreadsheets/d/1swlyjPL_3sDDfrJGrQny4r-QrjwgXeCGmP1u3YZ_-ms/edit?usp=share_link"",""IN-案例損失機率!K1:T502""))},""select * where Col1='""&amp;$A13&amp;""'""),""&gt;0"")"),"#DIV/0!")</f>
        <v>#DIV/0!</v>
      </c>
      <c r="I13" s="48" t="str">
        <f>IFERROR(__xludf.DUMMYFUNCTION("AVERAGEIF(QUERY({TRANSPOSE(IMPORTRANGE(""https://docs.google.com/spreadsheets/d/1qIf_B6VTAz6kngi0d8IjodYhVsIq-RV-31ghjlJHm-A/edit?usp=share_link"",""IN-案例損失機率!K1:T502""))},""select * where Col1='""&amp;$A13&amp;""'""),""&gt;0"")"),"#DIV/0!")</f>
        <v>#DIV/0!</v>
      </c>
      <c r="J13" s="48" t="str">
        <f>IFERROR(__xludf.DUMMYFUNCTION("AVERAGEIF(QUERY({TRANSPOSE(IMPORTRANGE(""https://docs.google.com/spreadsheets/d/1qfSt4Um3H5pMCqFySctVsMhprozDdhubgibRML1BPi4/edit?usp=share_link"",""IN-案例損失機率!K1:T502""))},""select * where Col1='""&amp;$A13&amp;""'""),""&gt;0"")"),"#DIV/0!")</f>
        <v>#DIV/0!</v>
      </c>
      <c r="K13" s="48" t="str">
        <f>IFERROR(__xludf.DUMMYFUNCTION("AVERAGEIF(QUERY({TRANSPOSE(IMPORTRANGE(""https://docs.google.com/spreadsheets/d/1V6tsygD1UFo9qrXN5fMConFU-KfSDWoR-aMUe8usYOg/edit?usp=share_link"",""IN-案例損失機率!K1:T502""))},""select * where Col1='""&amp;$A13&amp;""'""),""&gt;0"")"),"#DIV/0!")</f>
        <v>#DIV/0!</v>
      </c>
      <c r="L13" s="48" t="str">
        <f>IFERROR(__xludf.DUMMYFUNCTION("AVERAGEIF(QUERY({TRANSPOSE(IMPORTRANGE(""https://docs.google.com/spreadsheets/d/1_VCKf56QAmF0gpPF9ww3-uf7meSC9NZD2iLJ3YdNePM/edit?usp=share_link"",""IN-案例損失機率!K1:T502""))},""select * where Col1='""&amp;$A13&amp;""'""),""&gt;0"")"),"#DIV/0!")</f>
        <v>#DIV/0!</v>
      </c>
      <c r="M13" s="48" t="str">
        <f>IFERROR(__xludf.DUMMYFUNCTION("AVERAGEIF(QUERY({TRANSPOSE(IMPORTRANGE(""https://docs.google.com/spreadsheets/d/1RdNC4G3MORnnCixr7bZSlGgUGlE5RAADrt7YnSratHE/edit?usp=share_link"",""IN-案例損失機率!K1:T502""))},""select * where Col1='""&amp;$A13&amp;""'""),""&gt;0"")"),"#DIV/0!")</f>
        <v>#DIV/0!</v>
      </c>
      <c r="N13" s="48" t="str">
        <f>IFERROR(__xludf.DUMMYFUNCTION("AVERAGEIF(QUERY({TRANSPOSE(IMPORTRANGE(""https://docs.google.com/spreadsheets/d/1gC8hxK8PSzlgX-mN7fwX87dn5gLO10u3nIfnTiNWbuA/edit?usp=share_link"",""IN-案例損失機率!K1:T2502""))},""select * where Col1='""&amp;$A13&amp;""'""),""&gt;0"")"),"#DIV/0!")</f>
        <v>#DIV/0!</v>
      </c>
      <c r="O13" s="48" t="str">
        <f>IFERROR(__xludf.DUMMYFUNCTION("AVERAGEIF(QUERY({TRANSPOSE(IMPORTRANGE(""https://docs.google.com/spreadsheets/d/1B8cPiZeIcOn-Qd3JgkHKMcjZB4fzL4_ujlvGw3F7sHM/edit?usp=share_link"",""IN-案例損失機率!K1:T502""))},""select * where Col1='""&amp;$A13&amp;""'""),""&gt;0"")"),"#DIV/0!")</f>
        <v>#DIV/0!</v>
      </c>
      <c r="P13" s="48" t="str">
        <f>IFERROR(__xludf.DUMMYFUNCTION("AVERAGEIF(QUERY({TRANSPOSE(IMPORTRANGE(""https://docs.google.com/spreadsheets/d/1U5S65h0MZPz8O8wfa1YOCM6kBTN1_8zRHlH6CIisNzg/edit#gid=1778725847"",""IN-案例損失機率!K1:T502""))},""select * where Col1='""&amp;$A13&amp;""'""),""&gt;0"")"),"#DIV/0!")</f>
        <v>#DIV/0!</v>
      </c>
      <c r="Q13" s="48" t="str">
        <f>IFERROR(__xludf.DUMMYFUNCTION("AVERAGEIF(QUERY({TRANSPOSE(IMPORTRANGE(""https://docs.google.com/spreadsheets/d/1tNYDxpMCjr8OhGILTiJmjMlz99VcOsC03_c_EZHBCac/edit?usp=share_link"",""IN-案例損失機率!K1:T502""))},""select * where Col1='""&amp;$A13&amp;""'""),""&gt;0"")"),"#DIV/0!")</f>
        <v>#DIV/0!</v>
      </c>
      <c r="R13" s="48" t="str">
        <f>IFERROR(__xludf.DUMMYFUNCTION("AVERAGEIF(QUERY({TRANSPOSE(IMPORTRANGE(""https://docs.google.com/spreadsheets/d/1vZozQ5iQ5VrH7k7m6S9TXIEHTDthf_o6vyslDgZcn5Q/edit?usp=share_link"",""IN-案例損失機率!K1:T502""))},""select * where Col1='""&amp;$A13&amp;""'""),""&gt;0"")"),"#DIV/0!")</f>
        <v>#DIV/0!</v>
      </c>
      <c r="S13" s="48" t="str">
        <f>IFERROR(__xludf.DUMMYFUNCTION("AVERAGEIF(QUERY({TRANSPOSE(IMPORTRANGE(""https://docs.google.com/spreadsheets/d/1PmUbHfZJzt7siSQTWGIhsEF35X21ca3eAvUqMAEdSJU/edit?usp=share_link"",""IN-案例損失機率!K1:T502""))},""select * where Col1='""&amp;$A13&amp;""'""),""&gt;0"")"),"#DIV/0!")</f>
        <v>#DIV/0!</v>
      </c>
      <c r="T13" s="48" t="str">
        <f>IFERROR(__xludf.DUMMYFUNCTION("AVERAGEIF(QUERY({TRANSPOSE(IMPORTRANGE(""https://docs.google.com/spreadsheets/d/1xAvmV1dqJN_ClTObvDEwOHmYidNfyL0iyWqhz4cxRUs/edit?usp=sharing"",""IN-案例損失機率!K1:T502""))},""select * where Col1='""&amp;$A13&amp;""'""),""&gt;0"")"),"#DIV/0!")</f>
        <v>#DIV/0!</v>
      </c>
      <c r="U13" s="48" t="str">
        <f>IFERROR(__xludf.DUMMYFUNCTION("AVERAGEIF(QUERY({TRANSPOSE(IMPORTRANGE(""https://docs.google.com/spreadsheets/d/1K-U1VOEkekSkvIuOTLramDSL5l6pb7stCKk-oIY8laE/edit?usp=share_link"",""IN-案例損失機率!K1:T502""))},""select * where Col1='""&amp;$A13&amp;""'""),""&gt;0"")"),"#DIV/0!")</f>
        <v>#DIV/0!</v>
      </c>
      <c r="V13" s="48" t="str">
        <f>IFERROR(__xludf.DUMMYFUNCTION("AVERAGEIF(QUERY({TRANSPOSE(IMPORTRANGE(""https://docs.google.com/spreadsheets/d/1Jm7uRJI6pOxy50jc0ZwXeixnUp6UO-mcnc53mLlV9lo/edit?usp=share_link"",""IN-案例損失機率!K1:T502""))},""select * where Col1='""&amp;$A13&amp;""'""),""&gt;0"")"),"#DIV/0!")</f>
        <v>#DIV/0!</v>
      </c>
      <c r="W13" s="48" t="str">
        <f>IFERROR(__xludf.DUMMYFUNCTION("AVERAGEIF(QUERY({TRANSPOSE(IMPORTRANGE(""https://docs.google.com/spreadsheets/d/1432r4Q6gFqKJ-l9xtbjR9no5K78N0hYLEmTJj5Y2aNY/edit?usp=share_link"",""IN-案例損失機率!K1:T502""))},""select * where Col1='""&amp;$A13&amp;""'""),""&gt;0"")"),"#DIV/0!")</f>
        <v>#DIV/0!</v>
      </c>
      <c r="X13" s="48" t="str">
        <f>IFERROR(__xludf.DUMMYFUNCTION("AVERAGEIF(QUERY({TRANSPOSE(IMPORTRANGE(""https://docs.google.com/spreadsheets/d/1DVXEaZ9hcV9qu8VolurcNxY5V8gQ8LsIi5a85Wsw9Po/edit?usp=share_link"",""IN-案例損失機率!K1:T502""))},""select * where Col1='""&amp;$A13&amp;""'""),""&gt;0"")"),"#DIV/0!")</f>
        <v>#DIV/0!</v>
      </c>
      <c r="Y13" s="48" t="str">
        <f>IFERROR(__xludf.DUMMYFUNCTION("AVERAGEIF(QUERY({TRANSPOSE(IMPORTRANGE(""https://docs.google.com/spreadsheets/d/1IcFK7Y-5zkWAlUD5cpc1mAs86lmwve_bgLw3wdZig8E/edit?usp=share_link"",""IN-案例損失機率!K1:T502""))},""select * where Col1='""&amp;$A13&amp;""'""),""&gt;0"")"),"#DIV/0!")</f>
        <v>#DIV/0!</v>
      </c>
      <c r="Z13" s="48" t="str">
        <f>IFERROR(__xludf.DUMMYFUNCTION("AVERAGEIF(QUERY({TRANSPOSE(IMPORTRANGE(""https://docs.google.com/spreadsheets/d/1Ixl8jtNz2EiMLY_QYD63IRT4j7L627seq4sLK3YISsw/edit?usp=share_link"",""IN-案例損失機率!K1:T502""))},""select * where Col1='""&amp;$A13&amp;""'""),""&gt;0"")"),"#DIV/0!")</f>
        <v>#DIV/0!</v>
      </c>
      <c r="AA13" s="48" t="str">
        <f>IFERROR(__xludf.DUMMYFUNCTION("AVERAGEIF(QUERY({TRANSPOSE(IMPORTRANGE(""https://docs.google.com/spreadsheets/d/1dJl4U62GKA5t7aapzzY2_9dSeZDTolcdr_bPV4nnAkw/edit?usp=share_link"",""IN-案例損失機率!K1:T502""))},""select * where Col1='""&amp;$A13&amp;""'""),""&gt;0"")"),"#DIV/0!")</f>
        <v>#DIV/0!</v>
      </c>
      <c r="AB13" s="48" t="str">
        <f>IFERROR(__xludf.DUMMYFUNCTION("AVERAGEIF(QUERY({TRANSPOSE(IMPORTRANGE(""https://docs.google.com/spreadsheets/d/1AMhlPsxJ_ORVhDRWyKbwTnx4gSymsO3qxr_6ZOoP86Q/edit?usp=share_link"",""IN-案例損失機率!K1:T502""))},""select * where Col1='""&amp;$A13&amp;""'""),""&gt;0"")"),"#DIV/0!")</f>
        <v>#DIV/0!</v>
      </c>
    </row>
    <row r="14" ht="30.0" customHeight="1">
      <c r="A14" s="45" t="s">
        <v>166</v>
      </c>
      <c r="B14" s="49" t="str">
        <f>IFERROR(__xludf.DUMMYFUNCTION("AVERAGEIF(QUERY({TRANSPOSE(IMPORTRANGE(""https://docs.google.com/spreadsheets/d/1YYNUZ9RW9034EMLDp5-m19i6R-xdTe70wberwaq-8zs/edit#gid=1778725847"",""IN-案例損失機率!K1:T502""))},""select * where Col1='""&amp;$A14&amp;""'""),""&gt;0"")"),"#DIV/0!")</f>
        <v>#DIV/0!</v>
      </c>
      <c r="C14" s="49" t="str">
        <f>IFERROR(__xludf.DUMMYFUNCTION("AVERAGEIF(QUERY({TRANSPOSE(IMPORTRANGE(""https://docs.google.com/spreadsheets/d/1_iJCYlYq4CcYNKhor4zgSP188oNelfImt8z59yoPJUc/edit?usp=share_link"",""IN-案例損失機率!K1:T502""))},""select * where Col1='""&amp;$A14&amp;""'""),""&gt;0"")"),"#DIV/0!")</f>
        <v>#DIV/0!</v>
      </c>
      <c r="D14" s="49" t="str">
        <f>IFERROR(__xludf.DUMMYFUNCTION("AVERAGEIF(QUERY({TRANSPOSE(IMPORTRANGE(""https://docs.google.com/spreadsheets/d/1kujxI94YuL9OSXWn6J6vWxv26Yj3pYgijIVivfOQPYk/edit?usp=share_link"",""IN-案例損失機率!K1:T502""))},""select * where Col1='""&amp;$A14&amp;""'""),""&gt;0"")"),"#DIV/0!")</f>
        <v>#DIV/0!</v>
      </c>
      <c r="E14" s="49" t="str">
        <f>IFERROR(__xludf.DUMMYFUNCTION("AVERAGEIF(QUERY({TRANSPOSE(IMPORTRANGE(""https://docs.google.com/spreadsheets/d/1U8udSCZ_QzoMBI6FBD9n_ubwu7PxMrD693JcQcNJpbc/edit?usp=share_link"",""IN-案例損失機率!K1:T502""))},""select * where Col1='""&amp;$A14&amp;""'""),""&gt;0"")"),"#DIV/0!")</f>
        <v>#DIV/0!</v>
      </c>
      <c r="F14" s="49" t="str">
        <f>IFERROR(__xludf.DUMMYFUNCTION("AVERAGEIF(QUERY({TRANSPOSE(IMPORTRANGE(""https://docs.google.com/spreadsheets/d/1M12lEnX_CHjDSTgWhN-WfG1etRC2LDWL58Z2o2sS0xE/edit?usp=share_link"",""IN-案例損失機率!K1:T502""))},""select * where Col1='""&amp;$A14&amp;""'""),""&gt;0"")"),"#DIV/0!")</f>
        <v>#DIV/0!</v>
      </c>
      <c r="G14" s="49" t="str">
        <f>IFERROR(__xludf.DUMMYFUNCTION("AVERAGEIF(QUERY({TRANSPOSE(IMPORTRANGE(""https://docs.google.com/spreadsheets/d/1S7pxpAN5Ncwwo59e1mhP5kasoSyiC1U3a_9vaq0MPlk/edit?usp=share_link"",""IN-案例損失機率!K1:T502""))},""select * where Col1='""&amp;$A14&amp;""'""),""&gt;0"")"),"#DIV/0!")</f>
        <v>#DIV/0!</v>
      </c>
      <c r="H14" s="49" t="str">
        <f>IFERROR(__xludf.DUMMYFUNCTION("AVERAGEIF(QUERY({TRANSPOSE(IMPORTRANGE(""https://docs.google.com/spreadsheets/d/1swlyjPL_3sDDfrJGrQny4r-QrjwgXeCGmP1u3YZ_-ms/edit?usp=share_link"",""IN-案例損失機率!K1:T502""))},""select * where Col1='""&amp;$A14&amp;""'""),""&gt;0"")"),"#DIV/0!")</f>
        <v>#DIV/0!</v>
      </c>
      <c r="I14" s="49" t="str">
        <f>IFERROR(__xludf.DUMMYFUNCTION("AVERAGEIF(QUERY({TRANSPOSE(IMPORTRANGE(""https://docs.google.com/spreadsheets/d/1qIf_B6VTAz6kngi0d8IjodYhVsIq-RV-31ghjlJHm-A/edit?usp=share_link"",""IN-案例損失機率!K1:T502""))},""select * where Col1='""&amp;$A14&amp;""'""),""&gt;0"")"),"#DIV/0!")</f>
        <v>#DIV/0!</v>
      </c>
      <c r="J14" s="49" t="str">
        <f>IFERROR(__xludf.DUMMYFUNCTION("AVERAGEIF(QUERY({TRANSPOSE(IMPORTRANGE(""https://docs.google.com/spreadsheets/d/1qfSt4Um3H5pMCqFySctVsMhprozDdhubgibRML1BPi4/edit?usp=share_link"",""IN-案例損失機率!K1:T502""))},""select * where Col1='""&amp;$A14&amp;""'""),""&gt;0"")"),"#DIV/0!")</f>
        <v>#DIV/0!</v>
      </c>
      <c r="K14" s="49" t="str">
        <f>IFERROR(__xludf.DUMMYFUNCTION("AVERAGEIF(QUERY({TRANSPOSE(IMPORTRANGE(""https://docs.google.com/spreadsheets/d/1V6tsygD1UFo9qrXN5fMConFU-KfSDWoR-aMUe8usYOg/edit?usp=share_link"",""IN-案例損失機率!K1:T502""))},""select * where Col1='""&amp;$A14&amp;""'""),""&gt;0"")"),"#DIV/0!")</f>
        <v>#DIV/0!</v>
      </c>
      <c r="L14" s="49" t="str">
        <f>IFERROR(__xludf.DUMMYFUNCTION("AVERAGEIF(QUERY({TRANSPOSE(IMPORTRANGE(""https://docs.google.com/spreadsheets/d/1_VCKf56QAmF0gpPF9ww3-uf7meSC9NZD2iLJ3YdNePM/edit?usp=share_link"",""IN-案例損失機率!K1:T502""))},""select * where Col1='""&amp;$A14&amp;""'""),""&gt;0"")"),"#DIV/0!")</f>
        <v>#DIV/0!</v>
      </c>
      <c r="M14" s="49" t="str">
        <f>IFERROR(__xludf.DUMMYFUNCTION("AVERAGEIF(QUERY({TRANSPOSE(IMPORTRANGE(""https://docs.google.com/spreadsheets/d/1RdNC4G3MORnnCixr7bZSlGgUGlE5RAADrt7YnSratHE/edit?usp=share_link"",""IN-案例損失機率!K1:T502""))},""select * where Col1='""&amp;$A14&amp;""'""),""&gt;0"")"),"#DIV/0!")</f>
        <v>#DIV/0!</v>
      </c>
      <c r="N14" s="49" t="str">
        <f>IFERROR(__xludf.DUMMYFUNCTION("AVERAGEIF(QUERY({TRANSPOSE(IMPORTRANGE(""https://docs.google.com/spreadsheets/d/1gC8hxK8PSzlgX-mN7fwX87dn5gLO10u3nIfnTiNWbuA/edit?usp=share_link"",""IN-案例損失機率!K1:T2502""))},""select * where Col1='""&amp;$A14&amp;""'""),""&gt;0"")"),"#DIV/0!")</f>
        <v>#DIV/0!</v>
      </c>
      <c r="O14" s="49" t="str">
        <f>IFERROR(__xludf.DUMMYFUNCTION("AVERAGEIF(QUERY({TRANSPOSE(IMPORTRANGE(""https://docs.google.com/spreadsheets/d/1B8cPiZeIcOn-Qd3JgkHKMcjZB4fzL4_ujlvGw3F7sHM/edit?usp=share_link"",""IN-案例損失機率!K1:T502""))},""select * where Col1='""&amp;$A14&amp;""'""),""&gt;0"")"),"#DIV/0!")</f>
        <v>#DIV/0!</v>
      </c>
      <c r="P14" s="49" t="str">
        <f>IFERROR(__xludf.DUMMYFUNCTION("AVERAGEIF(QUERY({TRANSPOSE(IMPORTRANGE(""https://docs.google.com/spreadsheets/d/1U5S65h0MZPz8O8wfa1YOCM6kBTN1_8zRHlH6CIisNzg/edit#gid=1778725847"",""IN-案例損失機率!K1:T502""))},""select * where Col1='""&amp;$A14&amp;""'""),""&gt;0"")"),"#DIV/0!")</f>
        <v>#DIV/0!</v>
      </c>
      <c r="Q14" s="49" t="str">
        <f>IFERROR(__xludf.DUMMYFUNCTION("AVERAGEIF(QUERY({TRANSPOSE(IMPORTRANGE(""https://docs.google.com/spreadsheets/d/1tNYDxpMCjr8OhGILTiJmjMlz99VcOsC03_c_EZHBCac/edit?usp=share_link"",""IN-案例損失機率!K1:T502""))},""select * where Col1='""&amp;$A14&amp;""'""),""&gt;0"")"),"#DIV/0!")</f>
        <v>#DIV/0!</v>
      </c>
      <c r="R14" s="49" t="str">
        <f>IFERROR(__xludf.DUMMYFUNCTION("AVERAGEIF(QUERY({TRANSPOSE(IMPORTRANGE(""https://docs.google.com/spreadsheets/d/1vZozQ5iQ5VrH7k7m6S9TXIEHTDthf_o6vyslDgZcn5Q/edit?usp=share_link"",""IN-案例損失機率!K1:T502""))},""select * where Col1='""&amp;$A14&amp;""'""),""&gt;0"")"),"#DIV/0!")</f>
        <v>#DIV/0!</v>
      </c>
      <c r="S14" s="49" t="str">
        <f>IFERROR(__xludf.DUMMYFUNCTION("AVERAGEIF(QUERY({TRANSPOSE(IMPORTRANGE(""https://docs.google.com/spreadsheets/d/1PmUbHfZJzt7siSQTWGIhsEF35X21ca3eAvUqMAEdSJU/edit?usp=share_link"",""IN-案例損失機率!K1:T502""))},""select * where Col1='""&amp;$A14&amp;""'""),""&gt;0"")"),"#DIV/0!")</f>
        <v>#DIV/0!</v>
      </c>
      <c r="T14" s="49" t="str">
        <f>IFERROR(__xludf.DUMMYFUNCTION("AVERAGEIF(QUERY({TRANSPOSE(IMPORTRANGE(""https://docs.google.com/spreadsheets/d/1xAvmV1dqJN_ClTObvDEwOHmYidNfyL0iyWqhz4cxRUs/edit?usp=sharing"",""IN-案例損失機率!K1:T502""))},""select * where Col1='""&amp;$A14&amp;""'""),""&gt;0"")"),"#DIV/0!")</f>
        <v>#DIV/0!</v>
      </c>
      <c r="U14" s="49" t="str">
        <f>IFERROR(__xludf.DUMMYFUNCTION("AVERAGEIF(QUERY({TRANSPOSE(IMPORTRANGE(""https://docs.google.com/spreadsheets/d/1K-U1VOEkekSkvIuOTLramDSL5l6pb7stCKk-oIY8laE/edit?usp=share_link"",""IN-案例損失機率!K1:T502""))},""select * where Col1='""&amp;$A14&amp;""'""),""&gt;0"")"),"#DIV/0!")</f>
        <v>#DIV/0!</v>
      </c>
      <c r="V14" s="49" t="str">
        <f>IFERROR(__xludf.DUMMYFUNCTION("AVERAGEIF(QUERY({TRANSPOSE(IMPORTRANGE(""https://docs.google.com/spreadsheets/d/1Jm7uRJI6pOxy50jc0ZwXeixnUp6UO-mcnc53mLlV9lo/edit?usp=share_link"",""IN-案例損失機率!K1:T502""))},""select * where Col1='""&amp;$A14&amp;""'""),""&gt;0"")"),"#DIV/0!")</f>
        <v>#DIV/0!</v>
      </c>
      <c r="W14" s="49" t="str">
        <f>IFERROR(__xludf.DUMMYFUNCTION("AVERAGEIF(QUERY({TRANSPOSE(IMPORTRANGE(""https://docs.google.com/spreadsheets/d/1432r4Q6gFqKJ-l9xtbjR9no5K78N0hYLEmTJj5Y2aNY/edit?usp=share_link"",""IN-案例損失機率!K1:T502""))},""select * where Col1='""&amp;$A14&amp;""'""),""&gt;0"")"),"#DIV/0!")</f>
        <v>#DIV/0!</v>
      </c>
      <c r="X14" s="49" t="str">
        <f>IFERROR(__xludf.DUMMYFUNCTION("AVERAGEIF(QUERY({TRANSPOSE(IMPORTRANGE(""https://docs.google.com/spreadsheets/d/1DVXEaZ9hcV9qu8VolurcNxY5V8gQ8LsIi5a85Wsw9Po/edit?usp=share_link"",""IN-案例損失機率!K1:T502""))},""select * where Col1='""&amp;$A14&amp;""'""),""&gt;0"")"),"#DIV/0!")</f>
        <v>#DIV/0!</v>
      </c>
      <c r="Y14" s="49" t="str">
        <f>IFERROR(__xludf.DUMMYFUNCTION("AVERAGEIF(QUERY({TRANSPOSE(IMPORTRANGE(""https://docs.google.com/spreadsheets/d/1IcFK7Y-5zkWAlUD5cpc1mAs86lmwve_bgLw3wdZig8E/edit?usp=share_link"",""IN-案例損失機率!K1:T502""))},""select * where Col1='""&amp;$A14&amp;""'""),""&gt;0"")"),"#DIV/0!")</f>
        <v>#DIV/0!</v>
      </c>
      <c r="Z14" s="49" t="str">
        <f>IFERROR(__xludf.DUMMYFUNCTION("AVERAGEIF(QUERY({TRANSPOSE(IMPORTRANGE(""https://docs.google.com/spreadsheets/d/1Ixl8jtNz2EiMLY_QYD63IRT4j7L627seq4sLK3YISsw/edit?usp=share_link"",""IN-案例損失機率!K1:T502""))},""select * where Col1='""&amp;$A14&amp;""'""),""&gt;0"")"),"#DIV/0!")</f>
        <v>#DIV/0!</v>
      </c>
      <c r="AA14" s="49" t="str">
        <f>IFERROR(__xludf.DUMMYFUNCTION("AVERAGEIF(QUERY({TRANSPOSE(IMPORTRANGE(""https://docs.google.com/spreadsheets/d/1dJl4U62GKA5t7aapzzY2_9dSeZDTolcdr_bPV4nnAkw/edit?usp=share_link"",""IN-案例損失機率!K1:T502""))},""select * where Col1='""&amp;$A14&amp;""'""),""&gt;0"")"),"#DIV/0!")</f>
        <v>#DIV/0!</v>
      </c>
      <c r="AB14" s="49" t="str">
        <f>IFERROR(__xludf.DUMMYFUNCTION("AVERAGEIF(QUERY({TRANSPOSE(IMPORTRANGE(""https://docs.google.com/spreadsheets/d/1AMhlPsxJ_ORVhDRWyKbwTnx4gSymsO3qxr_6ZOoP86Q/edit?usp=share_link"",""IN-案例損失機率!K1:T502""))},""select * where Col1='""&amp;$A14&amp;""'""),""&gt;0"")"),"#DIV/0!")</f>
        <v>#DIV/0!</v>
      </c>
    </row>
    <row r="15" ht="30.0" customHeight="1">
      <c r="A15" s="45" t="s">
        <v>167</v>
      </c>
      <c r="B15" s="48" t="str">
        <f>IFERROR(__xludf.DUMMYFUNCTION("AVERAGEIF(QUERY({TRANSPOSE(IMPORTRANGE(""https://docs.google.com/spreadsheets/d/1YYNUZ9RW9034EMLDp5-m19i6R-xdTe70wberwaq-8zs/edit#gid=1778725847"",""IN-案例損失機率!K1:T502""))},""select * where Col1='""&amp;$A15&amp;""'""),""&gt;0"")"),"#DIV/0!")</f>
        <v>#DIV/0!</v>
      </c>
      <c r="C15" s="48" t="str">
        <f>IFERROR(__xludf.DUMMYFUNCTION("AVERAGEIF(QUERY({TRANSPOSE(IMPORTRANGE(""https://docs.google.com/spreadsheets/d/1_iJCYlYq4CcYNKhor4zgSP188oNelfImt8z59yoPJUc/edit?usp=share_link"",""IN-案例損失機率!K1:T502""))},""select * where Col1='""&amp;$A15&amp;""'""),""&gt;0"")"),"#DIV/0!")</f>
        <v>#DIV/0!</v>
      </c>
      <c r="D15" s="48" t="str">
        <f>IFERROR(__xludf.DUMMYFUNCTION("AVERAGEIF(QUERY({TRANSPOSE(IMPORTRANGE(""https://docs.google.com/spreadsheets/d/1kujxI94YuL9OSXWn6J6vWxv26Yj3pYgijIVivfOQPYk/edit?usp=share_link"",""IN-案例損失機率!K1:T502""))},""select * where Col1='""&amp;$A15&amp;""'""),""&gt;0"")"),"#DIV/0!")</f>
        <v>#DIV/0!</v>
      </c>
      <c r="E15" s="48" t="str">
        <f>IFERROR(__xludf.DUMMYFUNCTION("AVERAGEIF(QUERY({TRANSPOSE(IMPORTRANGE(""https://docs.google.com/spreadsheets/d/1U8udSCZ_QzoMBI6FBD9n_ubwu7PxMrD693JcQcNJpbc/edit?usp=share_link"",""IN-案例損失機率!K1:T502""))},""select * where Col1='""&amp;$A15&amp;""'""),""&gt;0"")"),"#DIV/0!")</f>
        <v>#DIV/0!</v>
      </c>
      <c r="F15" s="48" t="str">
        <f>IFERROR(__xludf.DUMMYFUNCTION("AVERAGEIF(QUERY({TRANSPOSE(IMPORTRANGE(""https://docs.google.com/spreadsheets/d/1M12lEnX_CHjDSTgWhN-WfG1etRC2LDWL58Z2o2sS0xE/edit?usp=share_link"",""IN-案例損失機率!K1:T502""))},""select * where Col1='""&amp;$A15&amp;""'""),""&gt;0"")"),"#DIV/0!")</f>
        <v>#DIV/0!</v>
      </c>
      <c r="G15" s="48" t="str">
        <f>IFERROR(__xludf.DUMMYFUNCTION("AVERAGEIF(QUERY({TRANSPOSE(IMPORTRANGE(""https://docs.google.com/spreadsheets/d/1S7pxpAN5Ncwwo59e1mhP5kasoSyiC1U3a_9vaq0MPlk/edit?usp=share_link"",""IN-案例損失機率!K1:T502""))},""select * where Col1='""&amp;$A15&amp;""'""),""&gt;0"")"),"#DIV/0!")</f>
        <v>#DIV/0!</v>
      </c>
      <c r="H15" s="48" t="str">
        <f>IFERROR(__xludf.DUMMYFUNCTION("AVERAGEIF(QUERY({TRANSPOSE(IMPORTRANGE(""https://docs.google.com/spreadsheets/d/1swlyjPL_3sDDfrJGrQny4r-QrjwgXeCGmP1u3YZ_-ms/edit?usp=share_link"",""IN-案例損失機率!K1:T502""))},""select * where Col1='""&amp;$A15&amp;""'""),""&gt;0"")"),"#DIV/0!")</f>
        <v>#DIV/0!</v>
      </c>
      <c r="I15" s="48" t="str">
        <f>IFERROR(__xludf.DUMMYFUNCTION("AVERAGEIF(QUERY({TRANSPOSE(IMPORTRANGE(""https://docs.google.com/spreadsheets/d/1qIf_B6VTAz6kngi0d8IjodYhVsIq-RV-31ghjlJHm-A/edit?usp=share_link"",""IN-案例損失機率!K1:T502""))},""select * where Col1='""&amp;$A15&amp;""'""),""&gt;0"")"),"#DIV/0!")</f>
        <v>#DIV/0!</v>
      </c>
      <c r="J15" s="48" t="str">
        <f>IFERROR(__xludf.DUMMYFUNCTION("AVERAGEIF(QUERY({TRANSPOSE(IMPORTRANGE(""https://docs.google.com/spreadsheets/d/1qfSt4Um3H5pMCqFySctVsMhprozDdhubgibRML1BPi4/edit?usp=share_link"",""IN-案例損失機率!K1:T502""))},""select * where Col1='""&amp;$A15&amp;""'""),""&gt;0"")"),"#DIV/0!")</f>
        <v>#DIV/0!</v>
      </c>
      <c r="K15" s="48" t="str">
        <f>IFERROR(__xludf.DUMMYFUNCTION("AVERAGEIF(QUERY({TRANSPOSE(IMPORTRANGE(""https://docs.google.com/spreadsheets/d/1V6tsygD1UFo9qrXN5fMConFU-KfSDWoR-aMUe8usYOg/edit?usp=share_link"",""IN-案例損失機率!K1:T502""))},""select * where Col1='""&amp;$A15&amp;""'""),""&gt;0"")"),"#DIV/0!")</f>
        <v>#DIV/0!</v>
      </c>
      <c r="L15" s="48" t="str">
        <f>IFERROR(__xludf.DUMMYFUNCTION("AVERAGEIF(QUERY({TRANSPOSE(IMPORTRANGE(""https://docs.google.com/spreadsheets/d/1_VCKf56QAmF0gpPF9ww3-uf7meSC9NZD2iLJ3YdNePM/edit?usp=share_link"",""IN-案例損失機率!K1:T502""))},""select * where Col1='""&amp;$A15&amp;""'""),""&gt;0"")"),"#DIV/0!")</f>
        <v>#DIV/0!</v>
      </c>
      <c r="M15" s="48" t="str">
        <f>IFERROR(__xludf.DUMMYFUNCTION("AVERAGEIF(QUERY({TRANSPOSE(IMPORTRANGE(""https://docs.google.com/spreadsheets/d/1RdNC4G3MORnnCixr7bZSlGgUGlE5RAADrt7YnSratHE/edit?usp=share_link"",""IN-案例損失機率!K1:T502""))},""select * where Col1='""&amp;$A15&amp;""'""),""&gt;0"")"),"#DIV/0!")</f>
        <v>#DIV/0!</v>
      </c>
      <c r="N15" s="48" t="str">
        <f>IFERROR(__xludf.DUMMYFUNCTION("AVERAGEIF(QUERY({TRANSPOSE(IMPORTRANGE(""https://docs.google.com/spreadsheets/d/1gC8hxK8PSzlgX-mN7fwX87dn5gLO10u3nIfnTiNWbuA/edit?usp=share_link"",""IN-案例損失機率!K1:T2502""))},""select * where Col1='""&amp;$A15&amp;""'""),""&gt;0"")"),"#DIV/0!")</f>
        <v>#DIV/0!</v>
      </c>
      <c r="O15" s="48" t="str">
        <f>IFERROR(__xludf.DUMMYFUNCTION("AVERAGEIF(QUERY({TRANSPOSE(IMPORTRANGE(""https://docs.google.com/spreadsheets/d/1B8cPiZeIcOn-Qd3JgkHKMcjZB4fzL4_ujlvGw3F7sHM/edit?usp=share_link"",""IN-案例損失機率!K1:T502""))},""select * where Col1='""&amp;$A15&amp;""'""),""&gt;0"")"),"#DIV/0!")</f>
        <v>#DIV/0!</v>
      </c>
      <c r="P15" s="48" t="str">
        <f>IFERROR(__xludf.DUMMYFUNCTION("AVERAGEIF(QUERY({TRANSPOSE(IMPORTRANGE(""https://docs.google.com/spreadsheets/d/1U5S65h0MZPz8O8wfa1YOCM6kBTN1_8zRHlH6CIisNzg/edit#gid=1778725847"",""IN-案例損失機率!K1:T502""))},""select * where Col1='""&amp;$A15&amp;""'""),""&gt;0"")"),"#DIV/0!")</f>
        <v>#DIV/0!</v>
      </c>
      <c r="Q15" s="48" t="str">
        <f>IFERROR(__xludf.DUMMYFUNCTION("AVERAGEIF(QUERY({TRANSPOSE(IMPORTRANGE(""https://docs.google.com/spreadsheets/d/1tNYDxpMCjr8OhGILTiJmjMlz99VcOsC03_c_EZHBCac/edit?usp=share_link"",""IN-案例損失機率!K1:T502""))},""select * where Col1='""&amp;$A15&amp;""'""),""&gt;0"")"),"#DIV/0!")</f>
        <v>#DIV/0!</v>
      </c>
      <c r="R15" s="48" t="str">
        <f>IFERROR(__xludf.DUMMYFUNCTION("AVERAGEIF(QUERY({TRANSPOSE(IMPORTRANGE(""https://docs.google.com/spreadsheets/d/1vZozQ5iQ5VrH7k7m6S9TXIEHTDthf_o6vyslDgZcn5Q/edit?usp=share_link"",""IN-案例損失機率!K1:T502""))},""select * where Col1='""&amp;$A15&amp;""'""),""&gt;0"")"),"#DIV/0!")</f>
        <v>#DIV/0!</v>
      </c>
      <c r="S15" s="48" t="str">
        <f>IFERROR(__xludf.DUMMYFUNCTION("AVERAGEIF(QUERY({TRANSPOSE(IMPORTRANGE(""https://docs.google.com/spreadsheets/d/1PmUbHfZJzt7siSQTWGIhsEF35X21ca3eAvUqMAEdSJU/edit?usp=share_link"",""IN-案例損失機率!K1:T502""))},""select * where Col1='""&amp;$A15&amp;""'""),""&gt;0"")"),"#DIV/0!")</f>
        <v>#DIV/0!</v>
      </c>
      <c r="T15" s="48" t="str">
        <f>IFERROR(__xludf.DUMMYFUNCTION("AVERAGEIF(QUERY({TRANSPOSE(IMPORTRANGE(""https://docs.google.com/spreadsheets/d/1xAvmV1dqJN_ClTObvDEwOHmYidNfyL0iyWqhz4cxRUs/edit?usp=sharing"",""IN-案例損失機率!K1:T502""))},""select * where Col1='""&amp;$A15&amp;""'""),""&gt;0"")"),"#DIV/0!")</f>
        <v>#DIV/0!</v>
      </c>
      <c r="U15" s="48" t="str">
        <f>IFERROR(__xludf.DUMMYFUNCTION("AVERAGEIF(QUERY({TRANSPOSE(IMPORTRANGE(""https://docs.google.com/spreadsheets/d/1K-U1VOEkekSkvIuOTLramDSL5l6pb7stCKk-oIY8laE/edit?usp=share_link"",""IN-案例損失機率!K1:T502""))},""select * where Col1='""&amp;$A15&amp;""'""),""&gt;0"")"),"#DIV/0!")</f>
        <v>#DIV/0!</v>
      </c>
      <c r="V15" s="48" t="str">
        <f>IFERROR(__xludf.DUMMYFUNCTION("AVERAGEIF(QUERY({TRANSPOSE(IMPORTRANGE(""https://docs.google.com/spreadsheets/d/1Jm7uRJI6pOxy50jc0ZwXeixnUp6UO-mcnc53mLlV9lo/edit?usp=share_link"",""IN-案例損失機率!K1:T502""))},""select * where Col1='""&amp;$A15&amp;""'""),""&gt;0"")"),"#DIV/0!")</f>
        <v>#DIV/0!</v>
      </c>
      <c r="W15" s="48" t="str">
        <f>IFERROR(__xludf.DUMMYFUNCTION("AVERAGEIF(QUERY({TRANSPOSE(IMPORTRANGE(""https://docs.google.com/spreadsheets/d/1432r4Q6gFqKJ-l9xtbjR9no5K78N0hYLEmTJj5Y2aNY/edit?usp=share_link"",""IN-案例損失機率!K1:T502""))},""select * where Col1='""&amp;$A15&amp;""'""),""&gt;0"")"),"#DIV/0!")</f>
        <v>#DIV/0!</v>
      </c>
      <c r="X15" s="48" t="str">
        <f>IFERROR(__xludf.DUMMYFUNCTION("AVERAGEIF(QUERY({TRANSPOSE(IMPORTRANGE(""https://docs.google.com/spreadsheets/d/1DVXEaZ9hcV9qu8VolurcNxY5V8gQ8LsIi5a85Wsw9Po/edit?usp=share_link"",""IN-案例損失機率!K1:T502""))},""select * where Col1='""&amp;$A15&amp;""'""),""&gt;0"")"),"#DIV/0!")</f>
        <v>#DIV/0!</v>
      </c>
      <c r="Y15" s="48" t="str">
        <f>IFERROR(__xludf.DUMMYFUNCTION("AVERAGEIF(QUERY({TRANSPOSE(IMPORTRANGE(""https://docs.google.com/spreadsheets/d/1IcFK7Y-5zkWAlUD5cpc1mAs86lmwve_bgLw3wdZig8E/edit?usp=share_link"",""IN-案例損失機率!K1:T502""))},""select * where Col1='""&amp;$A15&amp;""'""),""&gt;0"")"),"#DIV/0!")</f>
        <v>#DIV/0!</v>
      </c>
      <c r="Z15" s="48" t="str">
        <f>IFERROR(__xludf.DUMMYFUNCTION("AVERAGEIF(QUERY({TRANSPOSE(IMPORTRANGE(""https://docs.google.com/spreadsheets/d/1Ixl8jtNz2EiMLY_QYD63IRT4j7L627seq4sLK3YISsw/edit?usp=share_link"",""IN-案例損失機率!K1:T502""))},""select * where Col1='""&amp;$A15&amp;""'""),""&gt;0"")"),"#DIV/0!")</f>
        <v>#DIV/0!</v>
      </c>
      <c r="AA15" s="48" t="str">
        <f>IFERROR(__xludf.DUMMYFUNCTION("AVERAGEIF(QUERY({TRANSPOSE(IMPORTRANGE(""https://docs.google.com/spreadsheets/d/1dJl4U62GKA5t7aapzzY2_9dSeZDTolcdr_bPV4nnAkw/edit?usp=share_link"",""IN-案例損失機率!K1:T502""))},""select * where Col1='""&amp;$A15&amp;""'""),""&gt;0"")"),"#DIV/0!")</f>
        <v>#DIV/0!</v>
      </c>
      <c r="AB15" s="48" t="str">
        <f>IFERROR(__xludf.DUMMYFUNCTION("AVERAGEIF(QUERY({TRANSPOSE(IMPORTRANGE(""https://docs.google.com/spreadsheets/d/1AMhlPsxJ_ORVhDRWyKbwTnx4gSymsO3qxr_6ZOoP86Q/edit?usp=share_link"",""IN-案例損失機率!K1:T502""))},""select * where Col1='""&amp;$A15&amp;""'""),""&gt;0"")"),"#DIV/0!")</f>
        <v>#DIV/0!</v>
      </c>
    </row>
    <row r="16" ht="30.0" customHeight="1">
      <c r="A16" s="45" t="s">
        <v>168</v>
      </c>
      <c r="B16" s="49" t="str">
        <f>IFERROR(__xludf.DUMMYFUNCTION("AVERAGEIF(QUERY({TRANSPOSE(IMPORTRANGE(""https://docs.google.com/spreadsheets/d/1YYNUZ9RW9034EMLDp5-m19i6R-xdTe70wberwaq-8zs/edit#gid=1778725847"",""IN-案例損失機率!K1:T502""))},""select * where Col1='""&amp;$A16&amp;""'""),""&gt;0"")"),"#DIV/0!")</f>
        <v>#DIV/0!</v>
      </c>
      <c r="C16" s="49" t="str">
        <f>IFERROR(__xludf.DUMMYFUNCTION("AVERAGEIF(QUERY({TRANSPOSE(IMPORTRANGE(""https://docs.google.com/spreadsheets/d/1_iJCYlYq4CcYNKhor4zgSP188oNelfImt8z59yoPJUc/edit?usp=share_link"",""IN-案例損失機率!K1:T502""))},""select * where Col1='""&amp;$A16&amp;""'""),""&gt;0"")"),"#DIV/0!")</f>
        <v>#DIV/0!</v>
      </c>
      <c r="D16" s="49" t="str">
        <f>IFERROR(__xludf.DUMMYFUNCTION("AVERAGEIF(QUERY({TRANSPOSE(IMPORTRANGE(""https://docs.google.com/spreadsheets/d/1kujxI94YuL9OSXWn6J6vWxv26Yj3pYgijIVivfOQPYk/edit?usp=share_link"",""IN-案例損失機率!K1:T502""))},""select * where Col1='""&amp;$A16&amp;""'""),""&gt;0"")"),"#DIV/0!")</f>
        <v>#DIV/0!</v>
      </c>
      <c r="E16" s="49" t="str">
        <f>IFERROR(__xludf.DUMMYFUNCTION("AVERAGEIF(QUERY({TRANSPOSE(IMPORTRANGE(""https://docs.google.com/spreadsheets/d/1U8udSCZ_QzoMBI6FBD9n_ubwu7PxMrD693JcQcNJpbc/edit?usp=share_link"",""IN-案例損失機率!K1:T502""))},""select * where Col1='""&amp;$A16&amp;""'""),""&gt;0"")"),"#DIV/0!")</f>
        <v>#DIV/0!</v>
      </c>
      <c r="F16" s="49" t="str">
        <f>IFERROR(__xludf.DUMMYFUNCTION("AVERAGEIF(QUERY({TRANSPOSE(IMPORTRANGE(""https://docs.google.com/spreadsheets/d/1M12lEnX_CHjDSTgWhN-WfG1etRC2LDWL58Z2o2sS0xE/edit?usp=share_link"",""IN-案例損失機率!K1:T502""))},""select * where Col1='""&amp;$A16&amp;""'""),""&gt;0"")"),"#DIV/0!")</f>
        <v>#DIV/0!</v>
      </c>
      <c r="G16" s="49" t="str">
        <f>IFERROR(__xludf.DUMMYFUNCTION("AVERAGEIF(QUERY({TRANSPOSE(IMPORTRANGE(""https://docs.google.com/spreadsheets/d/1S7pxpAN5Ncwwo59e1mhP5kasoSyiC1U3a_9vaq0MPlk/edit?usp=share_link"",""IN-案例損失機率!K1:T502""))},""select * where Col1='""&amp;$A16&amp;""'""),""&gt;0"")"),"#DIV/0!")</f>
        <v>#DIV/0!</v>
      </c>
      <c r="H16" s="49" t="str">
        <f>IFERROR(__xludf.DUMMYFUNCTION("AVERAGEIF(QUERY({TRANSPOSE(IMPORTRANGE(""https://docs.google.com/spreadsheets/d/1swlyjPL_3sDDfrJGrQny4r-QrjwgXeCGmP1u3YZ_-ms/edit?usp=share_link"",""IN-案例損失機率!K1:T502""))},""select * where Col1='""&amp;$A16&amp;""'""),""&gt;0"")"),"#DIV/0!")</f>
        <v>#DIV/0!</v>
      </c>
      <c r="I16" s="49" t="str">
        <f>IFERROR(__xludf.DUMMYFUNCTION("AVERAGEIF(QUERY({TRANSPOSE(IMPORTRANGE(""https://docs.google.com/spreadsheets/d/1qIf_B6VTAz6kngi0d8IjodYhVsIq-RV-31ghjlJHm-A/edit?usp=share_link"",""IN-案例損失機率!K1:T502""))},""select * where Col1='""&amp;$A16&amp;""'""),""&gt;0"")"),"#DIV/0!")</f>
        <v>#DIV/0!</v>
      </c>
      <c r="J16" s="49" t="str">
        <f>IFERROR(__xludf.DUMMYFUNCTION("AVERAGEIF(QUERY({TRANSPOSE(IMPORTRANGE(""https://docs.google.com/spreadsheets/d/1qfSt4Um3H5pMCqFySctVsMhprozDdhubgibRML1BPi4/edit?usp=share_link"",""IN-案例損失機率!K1:T502""))},""select * where Col1='""&amp;$A16&amp;""'""),""&gt;0"")"),"#DIV/0!")</f>
        <v>#DIV/0!</v>
      </c>
      <c r="K16" s="49" t="str">
        <f>IFERROR(__xludf.DUMMYFUNCTION("AVERAGEIF(QUERY({TRANSPOSE(IMPORTRANGE(""https://docs.google.com/spreadsheets/d/1V6tsygD1UFo9qrXN5fMConFU-KfSDWoR-aMUe8usYOg/edit?usp=share_link"",""IN-案例損失機率!K1:T502""))},""select * where Col1='""&amp;$A16&amp;""'""),""&gt;0"")"),"#DIV/0!")</f>
        <v>#DIV/0!</v>
      </c>
      <c r="L16" s="49" t="str">
        <f>IFERROR(__xludf.DUMMYFUNCTION("AVERAGEIF(QUERY({TRANSPOSE(IMPORTRANGE(""https://docs.google.com/spreadsheets/d/1_VCKf56QAmF0gpPF9ww3-uf7meSC9NZD2iLJ3YdNePM/edit?usp=share_link"",""IN-案例損失機率!K1:T502""))},""select * where Col1='""&amp;$A16&amp;""'""),""&gt;0"")"),"#DIV/0!")</f>
        <v>#DIV/0!</v>
      </c>
      <c r="M16" s="49" t="str">
        <f>IFERROR(__xludf.DUMMYFUNCTION("AVERAGEIF(QUERY({TRANSPOSE(IMPORTRANGE(""https://docs.google.com/spreadsheets/d/1RdNC4G3MORnnCixr7bZSlGgUGlE5RAADrt7YnSratHE/edit?usp=share_link"",""IN-案例損失機率!K1:T502""))},""select * where Col1='""&amp;$A16&amp;""'""),""&gt;0"")"),"#DIV/0!")</f>
        <v>#DIV/0!</v>
      </c>
      <c r="N16" s="49" t="str">
        <f>IFERROR(__xludf.DUMMYFUNCTION("AVERAGEIF(QUERY({TRANSPOSE(IMPORTRANGE(""https://docs.google.com/spreadsheets/d/1gC8hxK8PSzlgX-mN7fwX87dn5gLO10u3nIfnTiNWbuA/edit?usp=share_link"",""IN-案例損失機率!K1:T2502""))},""select * where Col1='""&amp;$A16&amp;""'""),""&gt;0"")"),"#DIV/0!")</f>
        <v>#DIV/0!</v>
      </c>
      <c r="O16" s="49" t="str">
        <f>IFERROR(__xludf.DUMMYFUNCTION("AVERAGEIF(QUERY({TRANSPOSE(IMPORTRANGE(""https://docs.google.com/spreadsheets/d/1B8cPiZeIcOn-Qd3JgkHKMcjZB4fzL4_ujlvGw3F7sHM/edit?usp=share_link"",""IN-案例損失機率!K1:T502""))},""select * where Col1='""&amp;$A16&amp;""'""),""&gt;0"")"),"#DIV/0!")</f>
        <v>#DIV/0!</v>
      </c>
      <c r="P16" s="49" t="str">
        <f>IFERROR(__xludf.DUMMYFUNCTION("AVERAGEIF(QUERY({TRANSPOSE(IMPORTRANGE(""https://docs.google.com/spreadsheets/d/1U5S65h0MZPz8O8wfa1YOCM6kBTN1_8zRHlH6CIisNzg/edit#gid=1778725847"",""IN-案例損失機率!K1:T502""))},""select * where Col1='""&amp;$A16&amp;""'""),""&gt;0"")"),"#DIV/0!")</f>
        <v>#DIV/0!</v>
      </c>
      <c r="Q16" s="49" t="str">
        <f>IFERROR(__xludf.DUMMYFUNCTION("AVERAGEIF(QUERY({TRANSPOSE(IMPORTRANGE(""https://docs.google.com/spreadsheets/d/1tNYDxpMCjr8OhGILTiJmjMlz99VcOsC03_c_EZHBCac/edit?usp=share_link"",""IN-案例損失機率!K1:T502""))},""select * where Col1='""&amp;$A16&amp;""'""),""&gt;0"")"),"#DIV/0!")</f>
        <v>#DIV/0!</v>
      </c>
      <c r="R16" s="49" t="str">
        <f>IFERROR(__xludf.DUMMYFUNCTION("AVERAGEIF(QUERY({TRANSPOSE(IMPORTRANGE(""https://docs.google.com/spreadsheets/d/1vZozQ5iQ5VrH7k7m6S9TXIEHTDthf_o6vyslDgZcn5Q/edit?usp=share_link"",""IN-案例損失機率!K1:T502""))},""select * where Col1='""&amp;$A16&amp;""'""),""&gt;0"")"),"#DIV/0!")</f>
        <v>#DIV/0!</v>
      </c>
      <c r="S16" s="49" t="str">
        <f>IFERROR(__xludf.DUMMYFUNCTION("AVERAGEIF(QUERY({TRANSPOSE(IMPORTRANGE(""https://docs.google.com/spreadsheets/d/1PmUbHfZJzt7siSQTWGIhsEF35X21ca3eAvUqMAEdSJU/edit?usp=share_link"",""IN-案例損失機率!K1:T502""))},""select * where Col1='""&amp;$A16&amp;""'""),""&gt;0"")"),"#DIV/0!")</f>
        <v>#DIV/0!</v>
      </c>
      <c r="T16" s="49" t="str">
        <f>IFERROR(__xludf.DUMMYFUNCTION("AVERAGEIF(QUERY({TRANSPOSE(IMPORTRANGE(""https://docs.google.com/spreadsheets/d/1xAvmV1dqJN_ClTObvDEwOHmYidNfyL0iyWqhz4cxRUs/edit?usp=sharing"",""IN-案例損失機率!K1:T502""))},""select * where Col1='""&amp;$A16&amp;""'""),""&gt;0"")"),"#DIV/0!")</f>
        <v>#DIV/0!</v>
      </c>
      <c r="U16" s="49" t="str">
        <f>IFERROR(__xludf.DUMMYFUNCTION("AVERAGEIF(QUERY({TRANSPOSE(IMPORTRANGE(""https://docs.google.com/spreadsheets/d/1K-U1VOEkekSkvIuOTLramDSL5l6pb7stCKk-oIY8laE/edit?usp=share_link"",""IN-案例損失機率!K1:T502""))},""select * where Col1='""&amp;$A16&amp;""'""),""&gt;0"")"),"#DIV/0!")</f>
        <v>#DIV/0!</v>
      </c>
      <c r="V16" s="49" t="str">
        <f>IFERROR(__xludf.DUMMYFUNCTION("AVERAGEIF(QUERY({TRANSPOSE(IMPORTRANGE(""https://docs.google.com/spreadsheets/d/1Jm7uRJI6pOxy50jc0ZwXeixnUp6UO-mcnc53mLlV9lo/edit?usp=share_link"",""IN-案例損失機率!K1:T502""))},""select * where Col1='""&amp;$A16&amp;""'""),""&gt;0"")"),"#DIV/0!")</f>
        <v>#DIV/0!</v>
      </c>
      <c r="W16" s="49" t="str">
        <f>IFERROR(__xludf.DUMMYFUNCTION("AVERAGEIF(QUERY({TRANSPOSE(IMPORTRANGE(""https://docs.google.com/spreadsheets/d/1432r4Q6gFqKJ-l9xtbjR9no5K78N0hYLEmTJj5Y2aNY/edit?usp=share_link"",""IN-案例損失機率!K1:T502""))},""select * where Col1='""&amp;$A16&amp;""'""),""&gt;0"")"),"#DIV/0!")</f>
        <v>#DIV/0!</v>
      </c>
      <c r="X16" s="49" t="str">
        <f>IFERROR(__xludf.DUMMYFUNCTION("AVERAGEIF(QUERY({TRANSPOSE(IMPORTRANGE(""https://docs.google.com/spreadsheets/d/1DVXEaZ9hcV9qu8VolurcNxY5V8gQ8LsIi5a85Wsw9Po/edit?usp=share_link"",""IN-案例損失機率!K1:T502""))},""select * where Col1='""&amp;$A16&amp;""'""),""&gt;0"")"),"#DIV/0!")</f>
        <v>#DIV/0!</v>
      </c>
      <c r="Y16" s="49" t="str">
        <f>IFERROR(__xludf.DUMMYFUNCTION("AVERAGEIF(QUERY({TRANSPOSE(IMPORTRANGE(""https://docs.google.com/spreadsheets/d/1IcFK7Y-5zkWAlUD5cpc1mAs86lmwve_bgLw3wdZig8E/edit?usp=share_link"",""IN-案例損失機率!K1:T502""))},""select * where Col1='""&amp;$A16&amp;""'""),""&gt;0"")"),"#DIV/0!")</f>
        <v>#DIV/0!</v>
      </c>
      <c r="Z16" s="49" t="str">
        <f>IFERROR(__xludf.DUMMYFUNCTION("AVERAGEIF(QUERY({TRANSPOSE(IMPORTRANGE(""https://docs.google.com/spreadsheets/d/1Ixl8jtNz2EiMLY_QYD63IRT4j7L627seq4sLK3YISsw/edit?usp=share_link"",""IN-案例損失機率!K1:T502""))},""select * where Col1='""&amp;$A16&amp;""'""),""&gt;0"")"),"#DIV/0!")</f>
        <v>#DIV/0!</v>
      </c>
      <c r="AA16" s="49" t="str">
        <f>IFERROR(__xludf.DUMMYFUNCTION("AVERAGEIF(QUERY({TRANSPOSE(IMPORTRANGE(""https://docs.google.com/spreadsheets/d/1dJl4U62GKA5t7aapzzY2_9dSeZDTolcdr_bPV4nnAkw/edit?usp=share_link"",""IN-案例損失機率!K1:T502""))},""select * where Col1='""&amp;$A16&amp;""'""),""&gt;0"")"),"#DIV/0!")</f>
        <v>#DIV/0!</v>
      </c>
      <c r="AB16" s="49" t="str">
        <f>IFERROR(__xludf.DUMMYFUNCTION("AVERAGEIF(QUERY({TRANSPOSE(IMPORTRANGE(""https://docs.google.com/spreadsheets/d/1AMhlPsxJ_ORVhDRWyKbwTnx4gSymsO3qxr_6ZOoP86Q/edit?usp=share_link"",""IN-案例損失機率!K1:T502""))},""select * where Col1='""&amp;$A16&amp;""'""),""&gt;0"")"),"#DIV/0!")</f>
        <v>#DIV/0!</v>
      </c>
    </row>
    <row r="17" ht="30.0" customHeight="1">
      <c r="A17" s="45" t="s">
        <v>169</v>
      </c>
      <c r="B17" s="48" t="str">
        <f>IFERROR(__xludf.DUMMYFUNCTION("AVERAGEIF(QUERY({TRANSPOSE(IMPORTRANGE(""https://docs.google.com/spreadsheets/d/1YYNUZ9RW9034EMLDp5-m19i6R-xdTe70wberwaq-8zs/edit#gid=1778725847"",""IN-案例損失機率!K1:T502""))},""select * where Col1='""&amp;$A17&amp;""'""),""&gt;0"")"),"#DIV/0!")</f>
        <v>#DIV/0!</v>
      </c>
      <c r="C17" s="48" t="str">
        <f>IFERROR(__xludf.DUMMYFUNCTION("AVERAGEIF(QUERY({TRANSPOSE(IMPORTRANGE(""https://docs.google.com/spreadsheets/d/1_iJCYlYq4CcYNKhor4zgSP188oNelfImt8z59yoPJUc/edit?usp=share_link"",""IN-案例損失機率!K1:T502""))},""select * where Col1='""&amp;$A17&amp;""'""),""&gt;0"")"),"#DIV/0!")</f>
        <v>#DIV/0!</v>
      </c>
      <c r="D17" s="48" t="str">
        <f>IFERROR(__xludf.DUMMYFUNCTION("AVERAGEIF(QUERY({TRANSPOSE(IMPORTRANGE(""https://docs.google.com/spreadsheets/d/1kujxI94YuL9OSXWn6J6vWxv26Yj3pYgijIVivfOQPYk/edit?usp=share_link"",""IN-案例損失機率!K1:T502""))},""select * where Col1='""&amp;$A17&amp;""'""),""&gt;0"")"),"#DIV/0!")</f>
        <v>#DIV/0!</v>
      </c>
      <c r="E17" s="48" t="str">
        <f>IFERROR(__xludf.DUMMYFUNCTION("AVERAGEIF(QUERY({TRANSPOSE(IMPORTRANGE(""https://docs.google.com/spreadsheets/d/1U8udSCZ_QzoMBI6FBD9n_ubwu7PxMrD693JcQcNJpbc/edit?usp=share_link"",""IN-案例損失機率!K1:T502""))},""select * where Col1='""&amp;$A17&amp;""'""),""&gt;0"")"),"#DIV/0!")</f>
        <v>#DIV/0!</v>
      </c>
      <c r="F17" s="48" t="str">
        <f>IFERROR(__xludf.DUMMYFUNCTION("AVERAGEIF(QUERY({TRANSPOSE(IMPORTRANGE(""https://docs.google.com/spreadsheets/d/1M12lEnX_CHjDSTgWhN-WfG1etRC2LDWL58Z2o2sS0xE/edit?usp=share_link"",""IN-案例損失機率!K1:T502""))},""select * where Col1='""&amp;$A17&amp;""'""),""&gt;0"")"),"#DIV/0!")</f>
        <v>#DIV/0!</v>
      </c>
      <c r="G17" s="48" t="str">
        <f>IFERROR(__xludf.DUMMYFUNCTION("AVERAGEIF(QUERY({TRANSPOSE(IMPORTRANGE(""https://docs.google.com/spreadsheets/d/1S7pxpAN5Ncwwo59e1mhP5kasoSyiC1U3a_9vaq0MPlk/edit?usp=share_link"",""IN-案例損失機率!K1:T502""))},""select * where Col1='""&amp;$A17&amp;""'""),""&gt;0"")"),"#DIV/0!")</f>
        <v>#DIV/0!</v>
      </c>
      <c r="H17" s="48" t="str">
        <f>IFERROR(__xludf.DUMMYFUNCTION("AVERAGEIF(QUERY({TRANSPOSE(IMPORTRANGE(""https://docs.google.com/spreadsheets/d/1swlyjPL_3sDDfrJGrQny4r-QrjwgXeCGmP1u3YZ_-ms/edit?usp=share_link"",""IN-案例損失機率!K1:T502""))},""select * where Col1='""&amp;$A17&amp;""'""),""&gt;0"")"),"#DIV/0!")</f>
        <v>#DIV/0!</v>
      </c>
      <c r="I17" s="48" t="str">
        <f>IFERROR(__xludf.DUMMYFUNCTION("AVERAGEIF(QUERY({TRANSPOSE(IMPORTRANGE(""https://docs.google.com/spreadsheets/d/1qIf_B6VTAz6kngi0d8IjodYhVsIq-RV-31ghjlJHm-A/edit?usp=share_link"",""IN-案例損失機率!K1:T502""))},""select * where Col1='""&amp;$A17&amp;""'""),""&gt;0"")"),"#DIV/0!")</f>
        <v>#DIV/0!</v>
      </c>
      <c r="J17" s="48" t="str">
        <f>IFERROR(__xludf.DUMMYFUNCTION("AVERAGEIF(QUERY({TRANSPOSE(IMPORTRANGE(""https://docs.google.com/spreadsheets/d/1qfSt4Um3H5pMCqFySctVsMhprozDdhubgibRML1BPi4/edit?usp=share_link"",""IN-案例損失機率!K1:T502""))},""select * where Col1='""&amp;$A17&amp;""'""),""&gt;0"")"),"#DIV/0!")</f>
        <v>#DIV/0!</v>
      </c>
      <c r="K17" s="48" t="str">
        <f>IFERROR(__xludf.DUMMYFUNCTION("AVERAGEIF(QUERY({TRANSPOSE(IMPORTRANGE(""https://docs.google.com/spreadsheets/d/1V6tsygD1UFo9qrXN5fMConFU-KfSDWoR-aMUe8usYOg/edit?usp=share_link"",""IN-案例損失機率!K1:T502""))},""select * where Col1='""&amp;$A17&amp;""'""),""&gt;0"")"),"#DIV/0!")</f>
        <v>#DIV/0!</v>
      </c>
      <c r="L17" s="48" t="str">
        <f>IFERROR(__xludf.DUMMYFUNCTION("AVERAGEIF(QUERY({TRANSPOSE(IMPORTRANGE(""https://docs.google.com/spreadsheets/d/1_VCKf56QAmF0gpPF9ww3-uf7meSC9NZD2iLJ3YdNePM/edit?usp=share_link"",""IN-案例損失機率!K1:T502""))},""select * where Col1='""&amp;$A17&amp;""'""),""&gt;0"")"),"#DIV/0!")</f>
        <v>#DIV/0!</v>
      </c>
      <c r="M17" s="48" t="str">
        <f>IFERROR(__xludf.DUMMYFUNCTION("AVERAGEIF(QUERY({TRANSPOSE(IMPORTRANGE(""https://docs.google.com/spreadsheets/d/1RdNC4G3MORnnCixr7bZSlGgUGlE5RAADrt7YnSratHE/edit?usp=share_link"",""IN-案例損失機率!K1:T502""))},""select * where Col1='""&amp;$A17&amp;""'""),""&gt;0"")"),"#DIV/0!")</f>
        <v>#DIV/0!</v>
      </c>
      <c r="N17" s="48" t="str">
        <f>IFERROR(__xludf.DUMMYFUNCTION("AVERAGEIF(QUERY({TRANSPOSE(IMPORTRANGE(""https://docs.google.com/spreadsheets/d/1gC8hxK8PSzlgX-mN7fwX87dn5gLO10u3nIfnTiNWbuA/edit?usp=share_link"",""IN-案例損失機率!K1:T2502""))},""select * where Col1='""&amp;$A17&amp;""'""),""&gt;0"")"),"#DIV/0!")</f>
        <v>#DIV/0!</v>
      </c>
      <c r="O17" s="48" t="str">
        <f>IFERROR(__xludf.DUMMYFUNCTION("AVERAGEIF(QUERY({TRANSPOSE(IMPORTRANGE(""https://docs.google.com/spreadsheets/d/1B8cPiZeIcOn-Qd3JgkHKMcjZB4fzL4_ujlvGw3F7sHM/edit?usp=share_link"",""IN-案例損失機率!K1:T502""))},""select * where Col1='""&amp;$A17&amp;""'""),""&gt;0"")"),"#DIV/0!")</f>
        <v>#DIV/0!</v>
      </c>
      <c r="P17" s="48" t="str">
        <f>IFERROR(__xludf.DUMMYFUNCTION("AVERAGEIF(QUERY({TRANSPOSE(IMPORTRANGE(""https://docs.google.com/spreadsheets/d/1U5S65h0MZPz8O8wfa1YOCM6kBTN1_8zRHlH6CIisNzg/edit#gid=1778725847"",""IN-案例損失機率!K1:T502""))},""select * where Col1='""&amp;$A17&amp;""'""),""&gt;0"")"),"#DIV/0!")</f>
        <v>#DIV/0!</v>
      </c>
      <c r="Q17" s="48" t="str">
        <f>IFERROR(__xludf.DUMMYFUNCTION("AVERAGEIF(QUERY({TRANSPOSE(IMPORTRANGE(""https://docs.google.com/spreadsheets/d/1tNYDxpMCjr8OhGILTiJmjMlz99VcOsC03_c_EZHBCac/edit?usp=share_link"",""IN-案例損失機率!K1:T502""))},""select * where Col1='""&amp;$A17&amp;""'""),""&gt;0"")"),"#DIV/0!")</f>
        <v>#DIV/0!</v>
      </c>
      <c r="R17" s="48" t="str">
        <f>IFERROR(__xludf.DUMMYFUNCTION("AVERAGEIF(QUERY({TRANSPOSE(IMPORTRANGE(""https://docs.google.com/spreadsheets/d/1vZozQ5iQ5VrH7k7m6S9TXIEHTDthf_o6vyslDgZcn5Q/edit?usp=share_link"",""IN-案例損失機率!K1:T502""))},""select * where Col1='""&amp;$A17&amp;""'""),""&gt;0"")"),"#DIV/0!")</f>
        <v>#DIV/0!</v>
      </c>
      <c r="S17" s="48" t="str">
        <f>IFERROR(__xludf.DUMMYFUNCTION("AVERAGEIF(QUERY({TRANSPOSE(IMPORTRANGE(""https://docs.google.com/spreadsheets/d/1PmUbHfZJzt7siSQTWGIhsEF35X21ca3eAvUqMAEdSJU/edit?usp=share_link"",""IN-案例損失機率!K1:T502""))},""select * where Col1='""&amp;$A17&amp;""'""),""&gt;0"")"),"#DIV/0!")</f>
        <v>#DIV/0!</v>
      </c>
      <c r="T17" s="48" t="str">
        <f>IFERROR(__xludf.DUMMYFUNCTION("AVERAGEIF(QUERY({TRANSPOSE(IMPORTRANGE(""https://docs.google.com/spreadsheets/d/1xAvmV1dqJN_ClTObvDEwOHmYidNfyL0iyWqhz4cxRUs/edit?usp=sharing"",""IN-案例損失機率!K1:T502""))},""select * where Col1='""&amp;$A17&amp;""'""),""&gt;0"")"),"#DIV/0!")</f>
        <v>#DIV/0!</v>
      </c>
      <c r="U17" s="48" t="str">
        <f>IFERROR(__xludf.DUMMYFUNCTION("AVERAGEIF(QUERY({TRANSPOSE(IMPORTRANGE(""https://docs.google.com/spreadsheets/d/1K-U1VOEkekSkvIuOTLramDSL5l6pb7stCKk-oIY8laE/edit?usp=share_link"",""IN-案例損失機率!K1:T502""))},""select * where Col1='""&amp;$A17&amp;""'""),""&gt;0"")"),"#DIV/0!")</f>
        <v>#DIV/0!</v>
      </c>
      <c r="V17" s="48" t="str">
        <f>IFERROR(__xludf.DUMMYFUNCTION("AVERAGEIF(QUERY({TRANSPOSE(IMPORTRANGE(""https://docs.google.com/spreadsheets/d/1Jm7uRJI6pOxy50jc0ZwXeixnUp6UO-mcnc53mLlV9lo/edit?usp=share_link"",""IN-案例損失機率!K1:T502""))},""select * where Col1='""&amp;$A17&amp;""'""),""&gt;0"")"),"#DIV/0!")</f>
        <v>#DIV/0!</v>
      </c>
      <c r="W17" s="48" t="str">
        <f>IFERROR(__xludf.DUMMYFUNCTION("AVERAGEIF(QUERY({TRANSPOSE(IMPORTRANGE(""https://docs.google.com/spreadsheets/d/1432r4Q6gFqKJ-l9xtbjR9no5K78N0hYLEmTJj5Y2aNY/edit?usp=share_link"",""IN-案例損失機率!K1:T502""))},""select * where Col1='""&amp;$A17&amp;""'""),""&gt;0"")"),"#DIV/0!")</f>
        <v>#DIV/0!</v>
      </c>
      <c r="X17" s="48" t="str">
        <f>IFERROR(__xludf.DUMMYFUNCTION("AVERAGEIF(QUERY({TRANSPOSE(IMPORTRANGE(""https://docs.google.com/spreadsheets/d/1DVXEaZ9hcV9qu8VolurcNxY5V8gQ8LsIi5a85Wsw9Po/edit?usp=share_link"",""IN-案例損失機率!K1:T502""))},""select * where Col1='""&amp;$A17&amp;""'""),""&gt;0"")"),"#DIV/0!")</f>
        <v>#DIV/0!</v>
      </c>
      <c r="Y17" s="48" t="str">
        <f>IFERROR(__xludf.DUMMYFUNCTION("AVERAGEIF(QUERY({TRANSPOSE(IMPORTRANGE(""https://docs.google.com/spreadsheets/d/1IcFK7Y-5zkWAlUD5cpc1mAs86lmwve_bgLw3wdZig8E/edit?usp=share_link"",""IN-案例損失機率!K1:T502""))},""select * where Col1='""&amp;$A17&amp;""'""),""&gt;0"")"),"#DIV/0!")</f>
        <v>#DIV/0!</v>
      </c>
      <c r="Z17" s="48" t="str">
        <f>IFERROR(__xludf.DUMMYFUNCTION("AVERAGEIF(QUERY({TRANSPOSE(IMPORTRANGE(""https://docs.google.com/spreadsheets/d/1Ixl8jtNz2EiMLY_QYD63IRT4j7L627seq4sLK3YISsw/edit?usp=share_link"",""IN-案例損失機率!K1:T502""))},""select * where Col1='""&amp;$A17&amp;""'""),""&gt;0"")"),"#DIV/0!")</f>
        <v>#DIV/0!</v>
      </c>
      <c r="AA17" s="48" t="str">
        <f>IFERROR(__xludf.DUMMYFUNCTION("AVERAGEIF(QUERY({TRANSPOSE(IMPORTRANGE(""https://docs.google.com/spreadsheets/d/1dJl4U62GKA5t7aapzzY2_9dSeZDTolcdr_bPV4nnAkw/edit?usp=share_link"",""IN-案例損失機率!K1:T502""))},""select * where Col1='""&amp;$A17&amp;""'""),""&gt;0"")"),"#DIV/0!")</f>
        <v>#DIV/0!</v>
      </c>
      <c r="AB17" s="48" t="str">
        <f>IFERROR(__xludf.DUMMYFUNCTION("AVERAGEIF(QUERY({TRANSPOSE(IMPORTRANGE(""https://docs.google.com/spreadsheets/d/1AMhlPsxJ_ORVhDRWyKbwTnx4gSymsO3qxr_6ZOoP86Q/edit?usp=share_link"",""IN-案例損失機率!K1:T502""))},""select * where Col1='""&amp;$A17&amp;""'""),""&gt;0"")"),"#DIV/0!")</f>
        <v>#DIV/0!</v>
      </c>
    </row>
    <row r="18" ht="30.0" customHeight="1">
      <c r="A18" s="45" t="s">
        <v>170</v>
      </c>
      <c r="B18" s="49" t="str">
        <f>IFERROR(__xludf.DUMMYFUNCTION("AVERAGEIF(QUERY({TRANSPOSE(IMPORTRANGE(""https://docs.google.com/spreadsheets/d/1YYNUZ9RW9034EMLDp5-m19i6R-xdTe70wberwaq-8zs/edit#gid=1778725847"",""IN-案例損失機率!K1:T502""))},""select * where Col1='""&amp;$A18&amp;""'""),""&gt;0"")"),"#DIV/0!")</f>
        <v>#DIV/0!</v>
      </c>
      <c r="C18" s="49" t="str">
        <f>IFERROR(__xludf.DUMMYFUNCTION("AVERAGEIF(QUERY({TRANSPOSE(IMPORTRANGE(""https://docs.google.com/spreadsheets/d/1_iJCYlYq4CcYNKhor4zgSP188oNelfImt8z59yoPJUc/edit?usp=share_link"",""IN-案例損失機率!K1:T502""))},""select * where Col1='""&amp;$A18&amp;""'""),""&gt;0"")"),"#DIV/0!")</f>
        <v>#DIV/0!</v>
      </c>
      <c r="D18" s="49" t="str">
        <f>IFERROR(__xludf.DUMMYFUNCTION("AVERAGEIF(QUERY({TRANSPOSE(IMPORTRANGE(""https://docs.google.com/spreadsheets/d/1kujxI94YuL9OSXWn6J6vWxv26Yj3pYgijIVivfOQPYk/edit?usp=share_link"",""IN-案例損失機率!K1:T502""))},""select * where Col1='""&amp;$A18&amp;""'""),""&gt;0"")"),"#DIV/0!")</f>
        <v>#DIV/0!</v>
      </c>
      <c r="E18" s="49" t="str">
        <f>IFERROR(__xludf.DUMMYFUNCTION("AVERAGEIF(QUERY({TRANSPOSE(IMPORTRANGE(""https://docs.google.com/spreadsheets/d/1U8udSCZ_QzoMBI6FBD9n_ubwu7PxMrD693JcQcNJpbc/edit?usp=share_link"",""IN-案例損失機率!K1:T502""))},""select * where Col1='""&amp;$A18&amp;""'""),""&gt;0"")"),"#DIV/0!")</f>
        <v>#DIV/0!</v>
      </c>
      <c r="F18" s="49" t="str">
        <f>IFERROR(__xludf.DUMMYFUNCTION("AVERAGEIF(QUERY({TRANSPOSE(IMPORTRANGE(""https://docs.google.com/spreadsheets/d/1M12lEnX_CHjDSTgWhN-WfG1etRC2LDWL58Z2o2sS0xE/edit?usp=share_link"",""IN-案例損失機率!K1:T502""))},""select * where Col1='""&amp;$A18&amp;""'""),""&gt;0"")"),"#DIV/0!")</f>
        <v>#DIV/0!</v>
      </c>
      <c r="G18" s="49" t="str">
        <f>IFERROR(__xludf.DUMMYFUNCTION("AVERAGEIF(QUERY({TRANSPOSE(IMPORTRANGE(""https://docs.google.com/spreadsheets/d/1S7pxpAN5Ncwwo59e1mhP5kasoSyiC1U3a_9vaq0MPlk/edit?usp=share_link"",""IN-案例損失機率!K1:T502""))},""select * where Col1='""&amp;$A18&amp;""'""),""&gt;0"")"),"#DIV/0!")</f>
        <v>#DIV/0!</v>
      </c>
      <c r="H18" s="49" t="str">
        <f>IFERROR(__xludf.DUMMYFUNCTION("AVERAGEIF(QUERY({TRANSPOSE(IMPORTRANGE(""https://docs.google.com/spreadsheets/d/1swlyjPL_3sDDfrJGrQny4r-QrjwgXeCGmP1u3YZ_-ms/edit?usp=share_link"",""IN-案例損失機率!K1:T502""))},""select * where Col1='""&amp;$A18&amp;""'""),""&gt;0"")"),"#DIV/0!")</f>
        <v>#DIV/0!</v>
      </c>
      <c r="I18" s="49" t="str">
        <f>IFERROR(__xludf.DUMMYFUNCTION("AVERAGEIF(QUERY({TRANSPOSE(IMPORTRANGE(""https://docs.google.com/spreadsheets/d/1qIf_B6VTAz6kngi0d8IjodYhVsIq-RV-31ghjlJHm-A/edit?usp=share_link"",""IN-案例損失機率!K1:T502""))},""select * where Col1='""&amp;$A18&amp;""'""),""&gt;0"")"),"#DIV/0!")</f>
        <v>#DIV/0!</v>
      </c>
      <c r="J18" s="49" t="str">
        <f>IFERROR(__xludf.DUMMYFUNCTION("AVERAGEIF(QUERY({TRANSPOSE(IMPORTRANGE(""https://docs.google.com/spreadsheets/d/1qfSt4Um3H5pMCqFySctVsMhprozDdhubgibRML1BPi4/edit?usp=share_link"",""IN-案例損失機率!K1:T502""))},""select * where Col1='""&amp;$A18&amp;""'""),""&gt;0"")"),"#DIV/0!")</f>
        <v>#DIV/0!</v>
      </c>
      <c r="K18" s="49" t="str">
        <f>IFERROR(__xludf.DUMMYFUNCTION("AVERAGEIF(QUERY({TRANSPOSE(IMPORTRANGE(""https://docs.google.com/spreadsheets/d/1V6tsygD1UFo9qrXN5fMConFU-KfSDWoR-aMUe8usYOg/edit?usp=share_link"",""IN-案例損失機率!K1:T502""))},""select * where Col1='""&amp;$A18&amp;""'""),""&gt;0"")"),"#DIV/0!")</f>
        <v>#DIV/0!</v>
      </c>
      <c r="L18" s="49" t="str">
        <f>IFERROR(__xludf.DUMMYFUNCTION("AVERAGEIF(QUERY({TRANSPOSE(IMPORTRANGE(""https://docs.google.com/spreadsheets/d/1_VCKf56QAmF0gpPF9ww3-uf7meSC9NZD2iLJ3YdNePM/edit?usp=share_link"",""IN-案例損失機率!K1:T502""))},""select * where Col1='""&amp;$A18&amp;""'""),""&gt;0"")"),"#DIV/0!")</f>
        <v>#DIV/0!</v>
      </c>
      <c r="M18" s="49" t="str">
        <f>IFERROR(__xludf.DUMMYFUNCTION("AVERAGEIF(QUERY({TRANSPOSE(IMPORTRANGE(""https://docs.google.com/spreadsheets/d/1RdNC4G3MORnnCixr7bZSlGgUGlE5RAADrt7YnSratHE/edit?usp=share_link"",""IN-案例損失機率!K1:T502""))},""select * where Col1='""&amp;$A18&amp;""'""),""&gt;0"")"),"#DIV/0!")</f>
        <v>#DIV/0!</v>
      </c>
      <c r="N18" s="49" t="str">
        <f>IFERROR(__xludf.DUMMYFUNCTION("AVERAGEIF(QUERY({TRANSPOSE(IMPORTRANGE(""https://docs.google.com/spreadsheets/d/1gC8hxK8PSzlgX-mN7fwX87dn5gLO10u3nIfnTiNWbuA/edit?usp=share_link"",""IN-案例損失機率!K1:T2502""))},""select * where Col1='""&amp;$A18&amp;""'""),""&gt;0"")"),"#DIV/0!")</f>
        <v>#DIV/0!</v>
      </c>
      <c r="O18" s="49" t="str">
        <f>IFERROR(__xludf.DUMMYFUNCTION("AVERAGEIF(QUERY({TRANSPOSE(IMPORTRANGE(""https://docs.google.com/spreadsheets/d/1B8cPiZeIcOn-Qd3JgkHKMcjZB4fzL4_ujlvGw3F7sHM/edit?usp=share_link"",""IN-案例損失機率!K1:T502""))},""select * where Col1='""&amp;$A18&amp;""'""),""&gt;0"")"),"#DIV/0!")</f>
        <v>#DIV/0!</v>
      </c>
      <c r="P18" s="49" t="str">
        <f>IFERROR(__xludf.DUMMYFUNCTION("AVERAGEIF(QUERY({TRANSPOSE(IMPORTRANGE(""https://docs.google.com/spreadsheets/d/1U5S65h0MZPz8O8wfa1YOCM6kBTN1_8zRHlH6CIisNzg/edit#gid=1778725847"",""IN-案例損失機率!K1:T502""))},""select * where Col1='""&amp;$A18&amp;""'""),""&gt;0"")"),"#DIV/0!")</f>
        <v>#DIV/0!</v>
      </c>
      <c r="Q18" s="49" t="str">
        <f>IFERROR(__xludf.DUMMYFUNCTION("AVERAGEIF(QUERY({TRANSPOSE(IMPORTRANGE(""https://docs.google.com/spreadsheets/d/1tNYDxpMCjr8OhGILTiJmjMlz99VcOsC03_c_EZHBCac/edit?usp=share_link"",""IN-案例損失機率!K1:T502""))},""select * where Col1='""&amp;$A18&amp;""'""),""&gt;0"")"),"#DIV/0!")</f>
        <v>#DIV/0!</v>
      </c>
      <c r="R18" s="49" t="str">
        <f>IFERROR(__xludf.DUMMYFUNCTION("AVERAGEIF(QUERY({TRANSPOSE(IMPORTRANGE(""https://docs.google.com/spreadsheets/d/1vZozQ5iQ5VrH7k7m6S9TXIEHTDthf_o6vyslDgZcn5Q/edit?usp=share_link"",""IN-案例損失機率!K1:T502""))},""select * where Col1='""&amp;$A18&amp;""'""),""&gt;0"")"),"#DIV/0!")</f>
        <v>#DIV/0!</v>
      </c>
      <c r="S18" s="49" t="str">
        <f>IFERROR(__xludf.DUMMYFUNCTION("AVERAGEIF(QUERY({TRANSPOSE(IMPORTRANGE(""https://docs.google.com/spreadsheets/d/1PmUbHfZJzt7siSQTWGIhsEF35X21ca3eAvUqMAEdSJU/edit?usp=share_link"",""IN-案例損失機率!K1:T502""))},""select * where Col1='""&amp;$A18&amp;""'""),""&gt;0"")"),"#DIV/0!")</f>
        <v>#DIV/0!</v>
      </c>
      <c r="T18" s="49" t="str">
        <f>IFERROR(__xludf.DUMMYFUNCTION("AVERAGEIF(QUERY({TRANSPOSE(IMPORTRANGE(""https://docs.google.com/spreadsheets/d/1xAvmV1dqJN_ClTObvDEwOHmYidNfyL0iyWqhz4cxRUs/edit?usp=sharing"",""IN-案例損失機率!K1:T502""))},""select * where Col1='""&amp;$A18&amp;""'""),""&gt;0"")"),"#DIV/0!")</f>
        <v>#DIV/0!</v>
      </c>
      <c r="U18" s="49" t="str">
        <f>IFERROR(__xludf.DUMMYFUNCTION("AVERAGEIF(QUERY({TRANSPOSE(IMPORTRANGE(""https://docs.google.com/spreadsheets/d/1K-U1VOEkekSkvIuOTLramDSL5l6pb7stCKk-oIY8laE/edit?usp=share_link"",""IN-案例損失機率!K1:T502""))},""select * where Col1='""&amp;$A18&amp;""'""),""&gt;0"")"),"#DIV/0!")</f>
        <v>#DIV/0!</v>
      </c>
      <c r="V18" s="49" t="str">
        <f>IFERROR(__xludf.DUMMYFUNCTION("AVERAGEIF(QUERY({TRANSPOSE(IMPORTRANGE(""https://docs.google.com/spreadsheets/d/1Jm7uRJI6pOxy50jc0ZwXeixnUp6UO-mcnc53mLlV9lo/edit?usp=share_link"",""IN-案例損失機率!K1:T502""))},""select * where Col1='""&amp;$A18&amp;""'""),""&gt;0"")"),"#DIV/0!")</f>
        <v>#DIV/0!</v>
      </c>
      <c r="W18" s="49" t="str">
        <f>IFERROR(__xludf.DUMMYFUNCTION("AVERAGEIF(QUERY({TRANSPOSE(IMPORTRANGE(""https://docs.google.com/spreadsheets/d/1432r4Q6gFqKJ-l9xtbjR9no5K78N0hYLEmTJj5Y2aNY/edit?usp=share_link"",""IN-案例損失機率!K1:T502""))},""select * where Col1='""&amp;$A18&amp;""'""),""&gt;0"")"),"#DIV/0!")</f>
        <v>#DIV/0!</v>
      </c>
      <c r="X18" s="49" t="str">
        <f>IFERROR(__xludf.DUMMYFUNCTION("AVERAGEIF(QUERY({TRANSPOSE(IMPORTRANGE(""https://docs.google.com/spreadsheets/d/1DVXEaZ9hcV9qu8VolurcNxY5V8gQ8LsIi5a85Wsw9Po/edit?usp=share_link"",""IN-案例損失機率!K1:T502""))},""select * where Col1='""&amp;$A18&amp;""'""),""&gt;0"")"),"#DIV/0!")</f>
        <v>#DIV/0!</v>
      </c>
      <c r="Y18" s="49" t="str">
        <f>IFERROR(__xludf.DUMMYFUNCTION("AVERAGEIF(QUERY({TRANSPOSE(IMPORTRANGE(""https://docs.google.com/spreadsheets/d/1IcFK7Y-5zkWAlUD5cpc1mAs86lmwve_bgLw3wdZig8E/edit?usp=share_link"",""IN-案例損失機率!K1:T502""))},""select * where Col1='""&amp;$A18&amp;""'""),""&gt;0"")"),"#DIV/0!")</f>
        <v>#DIV/0!</v>
      </c>
      <c r="Z18" s="49" t="str">
        <f>IFERROR(__xludf.DUMMYFUNCTION("AVERAGEIF(QUERY({TRANSPOSE(IMPORTRANGE(""https://docs.google.com/spreadsheets/d/1Ixl8jtNz2EiMLY_QYD63IRT4j7L627seq4sLK3YISsw/edit?usp=share_link"",""IN-案例損失機率!K1:T502""))},""select * where Col1='""&amp;$A18&amp;""'""),""&gt;0"")"),"#DIV/0!")</f>
        <v>#DIV/0!</v>
      </c>
      <c r="AA18" s="49" t="str">
        <f>IFERROR(__xludf.DUMMYFUNCTION("AVERAGEIF(QUERY({TRANSPOSE(IMPORTRANGE(""https://docs.google.com/spreadsheets/d/1dJl4U62GKA5t7aapzzY2_9dSeZDTolcdr_bPV4nnAkw/edit?usp=share_link"",""IN-案例損失機率!K1:T502""))},""select * where Col1='""&amp;$A18&amp;""'""),""&gt;0"")"),"#DIV/0!")</f>
        <v>#DIV/0!</v>
      </c>
      <c r="AB18" s="49" t="str">
        <f>IFERROR(__xludf.DUMMYFUNCTION("AVERAGEIF(QUERY({TRANSPOSE(IMPORTRANGE(""https://docs.google.com/spreadsheets/d/1AMhlPsxJ_ORVhDRWyKbwTnx4gSymsO3qxr_6ZOoP86Q/edit?usp=share_link"",""IN-案例損失機率!K1:T502""))},""select * where Col1='""&amp;$A18&amp;""'""),""&gt;0"")"),"#DIV/0!")</f>
        <v>#DIV/0!</v>
      </c>
    </row>
    <row r="19" ht="30.0" customHeight="1">
      <c r="A19" s="45" t="s">
        <v>171</v>
      </c>
      <c r="B19" s="48" t="str">
        <f>IFERROR(__xludf.DUMMYFUNCTION("AVERAGEIF(QUERY({TRANSPOSE(IMPORTRANGE(""https://docs.google.com/spreadsheets/d/1YYNUZ9RW9034EMLDp5-m19i6R-xdTe70wberwaq-8zs/edit#gid=1778725847"",""IN-案例損失機率!K1:T502""))},""select * where Col1='""&amp;$A19&amp;""'""),""&gt;0"")"),"#DIV/0!")</f>
        <v>#DIV/0!</v>
      </c>
      <c r="C19" s="48" t="str">
        <f>IFERROR(__xludf.DUMMYFUNCTION("AVERAGEIF(QUERY({TRANSPOSE(IMPORTRANGE(""https://docs.google.com/spreadsheets/d/1_iJCYlYq4CcYNKhor4zgSP188oNelfImt8z59yoPJUc/edit?usp=share_link"",""IN-案例損失機率!K1:T502""))},""select * where Col1='""&amp;$A19&amp;""'""),""&gt;0"")"),"#DIV/0!")</f>
        <v>#DIV/0!</v>
      </c>
      <c r="D19" s="48" t="str">
        <f>IFERROR(__xludf.DUMMYFUNCTION("AVERAGEIF(QUERY({TRANSPOSE(IMPORTRANGE(""https://docs.google.com/spreadsheets/d/1kujxI94YuL9OSXWn6J6vWxv26Yj3pYgijIVivfOQPYk/edit?usp=share_link"",""IN-案例損失機率!K1:T502""))},""select * where Col1='""&amp;$A19&amp;""'""),""&gt;0"")"),"#DIV/0!")</f>
        <v>#DIV/0!</v>
      </c>
      <c r="E19" s="48" t="str">
        <f>IFERROR(__xludf.DUMMYFUNCTION("AVERAGEIF(QUERY({TRANSPOSE(IMPORTRANGE(""https://docs.google.com/spreadsheets/d/1U8udSCZ_QzoMBI6FBD9n_ubwu7PxMrD693JcQcNJpbc/edit?usp=share_link"",""IN-案例損失機率!K1:T502""))},""select * where Col1='""&amp;$A19&amp;""'""),""&gt;0"")"),"#DIV/0!")</f>
        <v>#DIV/0!</v>
      </c>
      <c r="F19" s="48" t="str">
        <f>IFERROR(__xludf.DUMMYFUNCTION("AVERAGEIF(QUERY({TRANSPOSE(IMPORTRANGE(""https://docs.google.com/spreadsheets/d/1M12lEnX_CHjDSTgWhN-WfG1etRC2LDWL58Z2o2sS0xE/edit?usp=share_link"",""IN-案例損失機率!K1:T502""))},""select * where Col1='""&amp;$A19&amp;""'""),""&gt;0"")"),"#DIV/0!")</f>
        <v>#DIV/0!</v>
      </c>
      <c r="G19" s="48" t="str">
        <f>IFERROR(__xludf.DUMMYFUNCTION("AVERAGEIF(QUERY({TRANSPOSE(IMPORTRANGE(""https://docs.google.com/spreadsheets/d/1S7pxpAN5Ncwwo59e1mhP5kasoSyiC1U3a_9vaq0MPlk/edit?usp=share_link"",""IN-案例損失機率!K1:T502""))},""select * where Col1='""&amp;$A19&amp;""'""),""&gt;0"")"),"#DIV/0!")</f>
        <v>#DIV/0!</v>
      </c>
      <c r="H19" s="48" t="str">
        <f>IFERROR(__xludf.DUMMYFUNCTION("AVERAGEIF(QUERY({TRANSPOSE(IMPORTRANGE(""https://docs.google.com/spreadsheets/d/1swlyjPL_3sDDfrJGrQny4r-QrjwgXeCGmP1u3YZ_-ms/edit?usp=share_link"",""IN-案例損失機率!K1:T502""))},""select * where Col1='""&amp;$A19&amp;""'""),""&gt;0"")"),"#DIV/0!")</f>
        <v>#DIV/0!</v>
      </c>
      <c r="I19" s="48" t="str">
        <f>IFERROR(__xludf.DUMMYFUNCTION("AVERAGEIF(QUERY({TRANSPOSE(IMPORTRANGE(""https://docs.google.com/spreadsheets/d/1qIf_B6VTAz6kngi0d8IjodYhVsIq-RV-31ghjlJHm-A/edit?usp=share_link"",""IN-案例損失機率!K1:T502""))},""select * where Col1='""&amp;$A19&amp;""'""),""&gt;0"")"),"#DIV/0!")</f>
        <v>#DIV/0!</v>
      </c>
      <c r="J19" s="48" t="str">
        <f>IFERROR(__xludf.DUMMYFUNCTION("AVERAGEIF(QUERY({TRANSPOSE(IMPORTRANGE(""https://docs.google.com/spreadsheets/d/1qfSt4Um3H5pMCqFySctVsMhprozDdhubgibRML1BPi4/edit?usp=share_link"",""IN-案例損失機率!K1:T502""))},""select * where Col1='""&amp;$A19&amp;""'""),""&gt;0"")"),"#DIV/0!")</f>
        <v>#DIV/0!</v>
      </c>
      <c r="K19" s="48" t="str">
        <f>IFERROR(__xludf.DUMMYFUNCTION("AVERAGEIF(QUERY({TRANSPOSE(IMPORTRANGE(""https://docs.google.com/spreadsheets/d/1V6tsygD1UFo9qrXN5fMConFU-KfSDWoR-aMUe8usYOg/edit?usp=share_link"",""IN-案例損失機率!K1:T502""))},""select * where Col1='""&amp;$A19&amp;""'""),""&gt;0"")"),"#DIV/0!")</f>
        <v>#DIV/0!</v>
      </c>
      <c r="L19" s="48" t="str">
        <f>IFERROR(__xludf.DUMMYFUNCTION("AVERAGEIF(QUERY({TRANSPOSE(IMPORTRANGE(""https://docs.google.com/spreadsheets/d/1_VCKf56QAmF0gpPF9ww3-uf7meSC9NZD2iLJ3YdNePM/edit?usp=share_link"",""IN-案例損失機率!K1:T502""))},""select * where Col1='""&amp;$A19&amp;""'""),""&gt;0"")"),"#DIV/0!")</f>
        <v>#DIV/0!</v>
      </c>
      <c r="M19" s="48" t="str">
        <f>IFERROR(__xludf.DUMMYFUNCTION("AVERAGEIF(QUERY({TRANSPOSE(IMPORTRANGE(""https://docs.google.com/spreadsheets/d/1RdNC4G3MORnnCixr7bZSlGgUGlE5RAADrt7YnSratHE/edit?usp=share_link"",""IN-案例損失機率!K1:T502""))},""select * where Col1='""&amp;$A19&amp;""'""),""&gt;0"")"),"#DIV/0!")</f>
        <v>#DIV/0!</v>
      </c>
      <c r="N19" s="48" t="str">
        <f>IFERROR(__xludf.DUMMYFUNCTION("AVERAGEIF(QUERY({TRANSPOSE(IMPORTRANGE(""https://docs.google.com/spreadsheets/d/1gC8hxK8PSzlgX-mN7fwX87dn5gLO10u3nIfnTiNWbuA/edit?usp=share_link"",""IN-案例損失機率!K1:T2502""))},""select * where Col1='""&amp;$A19&amp;""'""),""&gt;0"")"),"#DIV/0!")</f>
        <v>#DIV/0!</v>
      </c>
      <c r="O19" s="48" t="str">
        <f>IFERROR(__xludf.DUMMYFUNCTION("AVERAGEIF(QUERY({TRANSPOSE(IMPORTRANGE(""https://docs.google.com/spreadsheets/d/1B8cPiZeIcOn-Qd3JgkHKMcjZB4fzL4_ujlvGw3F7sHM/edit?usp=share_link"",""IN-案例損失機率!K1:T502""))},""select * where Col1='""&amp;$A19&amp;""'""),""&gt;0"")"),"#DIV/0!")</f>
        <v>#DIV/0!</v>
      </c>
      <c r="P19" s="48" t="str">
        <f>IFERROR(__xludf.DUMMYFUNCTION("AVERAGEIF(QUERY({TRANSPOSE(IMPORTRANGE(""https://docs.google.com/spreadsheets/d/1U5S65h0MZPz8O8wfa1YOCM6kBTN1_8zRHlH6CIisNzg/edit#gid=1778725847"",""IN-案例損失機率!K1:T502""))},""select * where Col1='""&amp;$A19&amp;""'""),""&gt;0"")"),"#DIV/0!")</f>
        <v>#DIV/0!</v>
      </c>
      <c r="Q19" s="48" t="str">
        <f>IFERROR(__xludf.DUMMYFUNCTION("AVERAGEIF(QUERY({TRANSPOSE(IMPORTRANGE(""https://docs.google.com/spreadsheets/d/1tNYDxpMCjr8OhGILTiJmjMlz99VcOsC03_c_EZHBCac/edit?usp=share_link"",""IN-案例損失機率!K1:T502""))},""select * where Col1='""&amp;$A19&amp;""'""),""&gt;0"")"),"#DIV/0!")</f>
        <v>#DIV/0!</v>
      </c>
      <c r="R19" s="48" t="str">
        <f>IFERROR(__xludf.DUMMYFUNCTION("AVERAGEIF(QUERY({TRANSPOSE(IMPORTRANGE(""https://docs.google.com/spreadsheets/d/1vZozQ5iQ5VrH7k7m6S9TXIEHTDthf_o6vyslDgZcn5Q/edit?usp=share_link"",""IN-案例損失機率!K1:T502""))},""select * where Col1='""&amp;$A19&amp;""'""),""&gt;0"")"),"#DIV/0!")</f>
        <v>#DIV/0!</v>
      </c>
      <c r="S19" s="48" t="str">
        <f>IFERROR(__xludf.DUMMYFUNCTION("AVERAGEIF(QUERY({TRANSPOSE(IMPORTRANGE(""https://docs.google.com/spreadsheets/d/1PmUbHfZJzt7siSQTWGIhsEF35X21ca3eAvUqMAEdSJU/edit?usp=share_link"",""IN-案例損失機率!K1:T502""))},""select * where Col1='""&amp;$A19&amp;""'""),""&gt;0"")"),"#DIV/0!")</f>
        <v>#DIV/0!</v>
      </c>
      <c r="T19" s="48" t="str">
        <f>IFERROR(__xludf.DUMMYFUNCTION("AVERAGEIF(QUERY({TRANSPOSE(IMPORTRANGE(""https://docs.google.com/spreadsheets/d/1xAvmV1dqJN_ClTObvDEwOHmYidNfyL0iyWqhz4cxRUs/edit?usp=sharing"",""IN-案例損失機率!K1:T502""))},""select * where Col1='""&amp;$A19&amp;""'""),""&gt;0"")"),"#DIV/0!")</f>
        <v>#DIV/0!</v>
      </c>
      <c r="U19" s="48" t="str">
        <f>IFERROR(__xludf.DUMMYFUNCTION("AVERAGEIF(QUERY({TRANSPOSE(IMPORTRANGE(""https://docs.google.com/spreadsheets/d/1K-U1VOEkekSkvIuOTLramDSL5l6pb7stCKk-oIY8laE/edit?usp=share_link"",""IN-案例損失機率!K1:T502""))},""select * where Col1='""&amp;$A19&amp;""'""),""&gt;0"")"),"#DIV/0!")</f>
        <v>#DIV/0!</v>
      </c>
      <c r="V19" s="48" t="str">
        <f>IFERROR(__xludf.DUMMYFUNCTION("AVERAGEIF(QUERY({TRANSPOSE(IMPORTRANGE(""https://docs.google.com/spreadsheets/d/1Jm7uRJI6pOxy50jc0ZwXeixnUp6UO-mcnc53mLlV9lo/edit?usp=share_link"",""IN-案例損失機率!K1:T502""))},""select * where Col1='""&amp;$A19&amp;""'""),""&gt;0"")"),"#DIV/0!")</f>
        <v>#DIV/0!</v>
      </c>
      <c r="W19" s="48" t="str">
        <f>IFERROR(__xludf.DUMMYFUNCTION("AVERAGEIF(QUERY({TRANSPOSE(IMPORTRANGE(""https://docs.google.com/spreadsheets/d/1432r4Q6gFqKJ-l9xtbjR9no5K78N0hYLEmTJj5Y2aNY/edit?usp=share_link"",""IN-案例損失機率!K1:T502""))},""select * where Col1='""&amp;$A19&amp;""'""),""&gt;0"")"),"#DIV/0!")</f>
        <v>#DIV/0!</v>
      </c>
      <c r="X19" s="48" t="str">
        <f>IFERROR(__xludf.DUMMYFUNCTION("AVERAGEIF(QUERY({TRANSPOSE(IMPORTRANGE(""https://docs.google.com/spreadsheets/d/1DVXEaZ9hcV9qu8VolurcNxY5V8gQ8LsIi5a85Wsw9Po/edit?usp=share_link"",""IN-案例損失機率!K1:T502""))},""select * where Col1='""&amp;$A19&amp;""'""),""&gt;0"")"),"#DIV/0!")</f>
        <v>#DIV/0!</v>
      </c>
      <c r="Y19" s="48" t="str">
        <f>IFERROR(__xludf.DUMMYFUNCTION("AVERAGEIF(QUERY({TRANSPOSE(IMPORTRANGE(""https://docs.google.com/spreadsheets/d/1IcFK7Y-5zkWAlUD5cpc1mAs86lmwve_bgLw3wdZig8E/edit?usp=share_link"",""IN-案例損失機率!K1:T502""))},""select * where Col1='""&amp;$A19&amp;""'""),""&gt;0"")"),"#DIV/0!")</f>
        <v>#DIV/0!</v>
      </c>
      <c r="Z19" s="48" t="str">
        <f>IFERROR(__xludf.DUMMYFUNCTION("AVERAGEIF(QUERY({TRANSPOSE(IMPORTRANGE(""https://docs.google.com/spreadsheets/d/1Ixl8jtNz2EiMLY_QYD63IRT4j7L627seq4sLK3YISsw/edit?usp=share_link"",""IN-案例損失機率!K1:T502""))},""select * where Col1='""&amp;$A19&amp;""'""),""&gt;0"")"),"#DIV/0!")</f>
        <v>#DIV/0!</v>
      </c>
      <c r="AA19" s="48" t="str">
        <f>IFERROR(__xludf.DUMMYFUNCTION("AVERAGEIF(QUERY({TRANSPOSE(IMPORTRANGE(""https://docs.google.com/spreadsheets/d/1dJl4U62GKA5t7aapzzY2_9dSeZDTolcdr_bPV4nnAkw/edit?usp=share_link"",""IN-案例損失機率!K1:T502""))},""select * where Col1='""&amp;$A19&amp;""'""),""&gt;0"")"),"#DIV/0!")</f>
        <v>#DIV/0!</v>
      </c>
      <c r="AB19" s="48" t="str">
        <f>IFERROR(__xludf.DUMMYFUNCTION("AVERAGEIF(QUERY({TRANSPOSE(IMPORTRANGE(""https://docs.google.com/spreadsheets/d/1AMhlPsxJ_ORVhDRWyKbwTnx4gSymsO3qxr_6ZOoP86Q/edit?usp=share_link"",""IN-案例損失機率!K1:T502""))},""select * where Col1='""&amp;$A19&amp;""'""),""&gt;0"")"),"#DIV/0!")</f>
        <v>#DIV/0!</v>
      </c>
    </row>
    <row r="20" ht="30.0" customHeight="1">
      <c r="A20" s="45" t="s">
        <v>172</v>
      </c>
      <c r="B20" s="49" t="str">
        <f>IFERROR(__xludf.DUMMYFUNCTION("AVERAGEIF(QUERY({TRANSPOSE(IMPORTRANGE(""https://docs.google.com/spreadsheets/d/1YYNUZ9RW9034EMLDp5-m19i6R-xdTe70wberwaq-8zs/edit#gid=1778725847"",""IN-案例損失機率!K1:T502""))},""select * where Col1='""&amp;$A20&amp;""'""),""&gt;0"")"),"#DIV/0!")</f>
        <v>#DIV/0!</v>
      </c>
      <c r="C20" s="49" t="str">
        <f>IFERROR(__xludf.DUMMYFUNCTION("AVERAGEIF(QUERY({TRANSPOSE(IMPORTRANGE(""https://docs.google.com/spreadsheets/d/1_iJCYlYq4CcYNKhor4zgSP188oNelfImt8z59yoPJUc/edit?usp=share_link"",""IN-案例損失機率!K1:T502""))},""select * where Col1='""&amp;$A20&amp;""'""),""&gt;0"")"),"#DIV/0!")</f>
        <v>#DIV/0!</v>
      </c>
      <c r="D20" s="49" t="str">
        <f>IFERROR(__xludf.DUMMYFUNCTION("AVERAGEIF(QUERY({TRANSPOSE(IMPORTRANGE(""https://docs.google.com/spreadsheets/d/1kujxI94YuL9OSXWn6J6vWxv26Yj3pYgijIVivfOQPYk/edit?usp=share_link"",""IN-案例損失機率!K1:T502""))},""select * where Col1='""&amp;$A20&amp;""'""),""&gt;0"")"),"#DIV/0!")</f>
        <v>#DIV/0!</v>
      </c>
      <c r="E20" s="49" t="str">
        <f>IFERROR(__xludf.DUMMYFUNCTION("AVERAGEIF(QUERY({TRANSPOSE(IMPORTRANGE(""https://docs.google.com/spreadsheets/d/1U8udSCZ_QzoMBI6FBD9n_ubwu7PxMrD693JcQcNJpbc/edit?usp=share_link"",""IN-案例損失機率!K1:T502""))},""select * where Col1='""&amp;$A20&amp;""'""),""&gt;0"")"),"#DIV/0!")</f>
        <v>#DIV/0!</v>
      </c>
      <c r="F20" s="49" t="str">
        <f>IFERROR(__xludf.DUMMYFUNCTION("AVERAGEIF(QUERY({TRANSPOSE(IMPORTRANGE(""https://docs.google.com/spreadsheets/d/1M12lEnX_CHjDSTgWhN-WfG1etRC2LDWL58Z2o2sS0xE/edit?usp=share_link"",""IN-案例損失機率!K1:T502""))},""select * where Col1='""&amp;$A20&amp;""'""),""&gt;0"")"),"#DIV/0!")</f>
        <v>#DIV/0!</v>
      </c>
      <c r="G20" s="49" t="str">
        <f>IFERROR(__xludf.DUMMYFUNCTION("AVERAGEIF(QUERY({TRANSPOSE(IMPORTRANGE(""https://docs.google.com/spreadsheets/d/1S7pxpAN5Ncwwo59e1mhP5kasoSyiC1U3a_9vaq0MPlk/edit?usp=share_link"",""IN-案例損失機率!K1:T502""))},""select * where Col1='""&amp;$A20&amp;""'""),""&gt;0"")"),"#DIV/0!")</f>
        <v>#DIV/0!</v>
      </c>
      <c r="H20" s="49" t="str">
        <f>IFERROR(__xludf.DUMMYFUNCTION("AVERAGEIF(QUERY({TRANSPOSE(IMPORTRANGE(""https://docs.google.com/spreadsheets/d/1swlyjPL_3sDDfrJGrQny4r-QrjwgXeCGmP1u3YZ_-ms/edit?usp=share_link"",""IN-案例損失機率!K1:T502""))},""select * where Col1='""&amp;$A20&amp;""'""),""&gt;0"")"),"#DIV/0!")</f>
        <v>#DIV/0!</v>
      </c>
      <c r="I20" s="49" t="str">
        <f>IFERROR(__xludf.DUMMYFUNCTION("AVERAGEIF(QUERY({TRANSPOSE(IMPORTRANGE(""https://docs.google.com/spreadsheets/d/1qIf_B6VTAz6kngi0d8IjodYhVsIq-RV-31ghjlJHm-A/edit?usp=share_link"",""IN-案例損失機率!K1:T502""))},""select * where Col1='""&amp;$A20&amp;""'""),""&gt;0"")"),"#DIV/0!")</f>
        <v>#DIV/0!</v>
      </c>
      <c r="J20" s="49" t="str">
        <f>IFERROR(__xludf.DUMMYFUNCTION("AVERAGEIF(QUERY({TRANSPOSE(IMPORTRANGE(""https://docs.google.com/spreadsheets/d/1qfSt4Um3H5pMCqFySctVsMhprozDdhubgibRML1BPi4/edit?usp=share_link"",""IN-案例損失機率!K1:T502""))},""select * where Col1='""&amp;$A20&amp;""'""),""&gt;0"")"),"#DIV/0!")</f>
        <v>#DIV/0!</v>
      </c>
      <c r="K20" s="49" t="str">
        <f>IFERROR(__xludf.DUMMYFUNCTION("AVERAGEIF(QUERY({TRANSPOSE(IMPORTRANGE(""https://docs.google.com/spreadsheets/d/1V6tsygD1UFo9qrXN5fMConFU-KfSDWoR-aMUe8usYOg/edit?usp=share_link"",""IN-案例損失機率!K1:T502""))},""select * where Col1='""&amp;$A20&amp;""'""),""&gt;0"")"),"#DIV/0!")</f>
        <v>#DIV/0!</v>
      </c>
      <c r="L20" s="49" t="str">
        <f>IFERROR(__xludf.DUMMYFUNCTION("AVERAGEIF(QUERY({TRANSPOSE(IMPORTRANGE(""https://docs.google.com/spreadsheets/d/1_VCKf56QAmF0gpPF9ww3-uf7meSC9NZD2iLJ3YdNePM/edit?usp=share_link"",""IN-案例損失機率!K1:T502""))},""select * where Col1='""&amp;$A20&amp;""'""),""&gt;0"")"),"#DIV/0!")</f>
        <v>#DIV/0!</v>
      </c>
      <c r="M20" s="49" t="str">
        <f>IFERROR(__xludf.DUMMYFUNCTION("AVERAGEIF(QUERY({TRANSPOSE(IMPORTRANGE(""https://docs.google.com/spreadsheets/d/1RdNC4G3MORnnCixr7bZSlGgUGlE5RAADrt7YnSratHE/edit?usp=share_link"",""IN-案例損失機率!K1:T502""))},""select * where Col1='""&amp;$A20&amp;""'""),""&gt;0"")"),"#DIV/0!")</f>
        <v>#DIV/0!</v>
      </c>
      <c r="N20" s="49" t="str">
        <f>IFERROR(__xludf.DUMMYFUNCTION("AVERAGEIF(QUERY({TRANSPOSE(IMPORTRANGE(""https://docs.google.com/spreadsheets/d/1gC8hxK8PSzlgX-mN7fwX87dn5gLO10u3nIfnTiNWbuA/edit?usp=share_link"",""IN-案例損失機率!K1:T2502""))},""select * where Col1='""&amp;$A20&amp;""'""),""&gt;0"")"),"#DIV/0!")</f>
        <v>#DIV/0!</v>
      </c>
      <c r="O20" s="49" t="str">
        <f>IFERROR(__xludf.DUMMYFUNCTION("AVERAGEIF(QUERY({TRANSPOSE(IMPORTRANGE(""https://docs.google.com/spreadsheets/d/1B8cPiZeIcOn-Qd3JgkHKMcjZB4fzL4_ujlvGw3F7sHM/edit?usp=share_link"",""IN-案例損失機率!K1:T502""))},""select * where Col1='""&amp;$A20&amp;""'""),""&gt;0"")"),"#DIV/0!")</f>
        <v>#DIV/0!</v>
      </c>
      <c r="P20" s="49" t="str">
        <f>IFERROR(__xludf.DUMMYFUNCTION("AVERAGEIF(QUERY({TRANSPOSE(IMPORTRANGE(""https://docs.google.com/spreadsheets/d/1U5S65h0MZPz8O8wfa1YOCM6kBTN1_8zRHlH6CIisNzg/edit#gid=1778725847"",""IN-案例損失機率!K1:T502""))},""select * where Col1='""&amp;$A20&amp;""'""),""&gt;0"")"),"#DIV/0!")</f>
        <v>#DIV/0!</v>
      </c>
      <c r="Q20" s="49" t="str">
        <f>IFERROR(__xludf.DUMMYFUNCTION("AVERAGEIF(QUERY({TRANSPOSE(IMPORTRANGE(""https://docs.google.com/spreadsheets/d/1tNYDxpMCjr8OhGILTiJmjMlz99VcOsC03_c_EZHBCac/edit?usp=share_link"",""IN-案例損失機率!K1:T502""))},""select * where Col1='""&amp;$A20&amp;""'""),""&gt;0"")"),"#DIV/0!")</f>
        <v>#DIV/0!</v>
      </c>
      <c r="R20" s="49" t="str">
        <f>IFERROR(__xludf.DUMMYFUNCTION("AVERAGEIF(QUERY({TRANSPOSE(IMPORTRANGE(""https://docs.google.com/spreadsheets/d/1vZozQ5iQ5VrH7k7m6S9TXIEHTDthf_o6vyslDgZcn5Q/edit?usp=share_link"",""IN-案例損失機率!K1:T502""))},""select * where Col1='""&amp;$A20&amp;""'""),""&gt;0"")"),"#DIV/0!")</f>
        <v>#DIV/0!</v>
      </c>
      <c r="S20" s="49" t="str">
        <f>IFERROR(__xludf.DUMMYFUNCTION("AVERAGEIF(QUERY({TRANSPOSE(IMPORTRANGE(""https://docs.google.com/spreadsheets/d/1PmUbHfZJzt7siSQTWGIhsEF35X21ca3eAvUqMAEdSJU/edit?usp=share_link"",""IN-案例損失機率!K1:T502""))},""select * where Col1='""&amp;$A20&amp;""'""),""&gt;0"")"),"#DIV/0!")</f>
        <v>#DIV/0!</v>
      </c>
      <c r="T20" s="49" t="str">
        <f>IFERROR(__xludf.DUMMYFUNCTION("AVERAGEIF(QUERY({TRANSPOSE(IMPORTRANGE(""https://docs.google.com/spreadsheets/d/1xAvmV1dqJN_ClTObvDEwOHmYidNfyL0iyWqhz4cxRUs/edit?usp=sharing"",""IN-案例損失機率!K1:T502""))},""select * where Col1='""&amp;$A20&amp;""'""),""&gt;0"")"),"#DIV/0!")</f>
        <v>#DIV/0!</v>
      </c>
      <c r="U20" s="49" t="str">
        <f>IFERROR(__xludf.DUMMYFUNCTION("AVERAGEIF(QUERY({TRANSPOSE(IMPORTRANGE(""https://docs.google.com/spreadsheets/d/1K-U1VOEkekSkvIuOTLramDSL5l6pb7stCKk-oIY8laE/edit?usp=share_link"",""IN-案例損失機率!K1:T502""))},""select * where Col1='""&amp;$A20&amp;""'""),""&gt;0"")"),"#DIV/0!")</f>
        <v>#DIV/0!</v>
      </c>
      <c r="V20" s="49" t="str">
        <f>IFERROR(__xludf.DUMMYFUNCTION("AVERAGEIF(QUERY({TRANSPOSE(IMPORTRANGE(""https://docs.google.com/spreadsheets/d/1Jm7uRJI6pOxy50jc0ZwXeixnUp6UO-mcnc53mLlV9lo/edit?usp=share_link"",""IN-案例損失機率!K1:T502""))},""select * where Col1='""&amp;$A20&amp;""'""),""&gt;0"")"),"#DIV/0!")</f>
        <v>#DIV/0!</v>
      </c>
      <c r="W20" s="49" t="str">
        <f>IFERROR(__xludf.DUMMYFUNCTION("AVERAGEIF(QUERY({TRANSPOSE(IMPORTRANGE(""https://docs.google.com/spreadsheets/d/1432r4Q6gFqKJ-l9xtbjR9no5K78N0hYLEmTJj5Y2aNY/edit?usp=share_link"",""IN-案例損失機率!K1:T502""))},""select * where Col1='""&amp;$A20&amp;""'""),""&gt;0"")"),"#DIV/0!")</f>
        <v>#DIV/0!</v>
      </c>
      <c r="X20" s="49" t="str">
        <f>IFERROR(__xludf.DUMMYFUNCTION("AVERAGEIF(QUERY({TRANSPOSE(IMPORTRANGE(""https://docs.google.com/spreadsheets/d/1DVXEaZ9hcV9qu8VolurcNxY5V8gQ8LsIi5a85Wsw9Po/edit?usp=share_link"",""IN-案例損失機率!K1:T502""))},""select * where Col1='""&amp;$A20&amp;""'""),""&gt;0"")"),"#DIV/0!")</f>
        <v>#DIV/0!</v>
      </c>
      <c r="Y20" s="49" t="str">
        <f>IFERROR(__xludf.DUMMYFUNCTION("AVERAGEIF(QUERY({TRANSPOSE(IMPORTRANGE(""https://docs.google.com/spreadsheets/d/1IcFK7Y-5zkWAlUD5cpc1mAs86lmwve_bgLw3wdZig8E/edit?usp=share_link"",""IN-案例損失機率!K1:T502""))},""select * where Col1='""&amp;$A20&amp;""'""),""&gt;0"")"),"#DIV/0!")</f>
        <v>#DIV/0!</v>
      </c>
      <c r="Z20" s="49" t="str">
        <f>IFERROR(__xludf.DUMMYFUNCTION("AVERAGEIF(QUERY({TRANSPOSE(IMPORTRANGE(""https://docs.google.com/spreadsheets/d/1Ixl8jtNz2EiMLY_QYD63IRT4j7L627seq4sLK3YISsw/edit?usp=share_link"",""IN-案例損失機率!K1:T502""))},""select * where Col1='""&amp;$A20&amp;""'""),""&gt;0"")"),"#DIV/0!")</f>
        <v>#DIV/0!</v>
      </c>
      <c r="AA20" s="49" t="str">
        <f>IFERROR(__xludf.DUMMYFUNCTION("AVERAGEIF(QUERY({TRANSPOSE(IMPORTRANGE(""https://docs.google.com/spreadsheets/d/1dJl4U62GKA5t7aapzzY2_9dSeZDTolcdr_bPV4nnAkw/edit?usp=share_link"",""IN-案例損失機率!K1:T502""))},""select * where Col1='""&amp;$A20&amp;""'""),""&gt;0"")"),"#DIV/0!")</f>
        <v>#DIV/0!</v>
      </c>
      <c r="AB20" s="49" t="str">
        <f>IFERROR(__xludf.DUMMYFUNCTION("AVERAGEIF(QUERY({TRANSPOSE(IMPORTRANGE(""https://docs.google.com/spreadsheets/d/1AMhlPsxJ_ORVhDRWyKbwTnx4gSymsO3qxr_6ZOoP86Q/edit?usp=share_link"",""IN-案例損失機率!K1:T502""))},""select * where Col1='""&amp;$A20&amp;""'""),""&gt;0"")"),"#DIV/0!")</f>
        <v>#DIV/0!</v>
      </c>
    </row>
    <row r="21" ht="30.0" customHeight="1">
      <c r="A21" s="45" t="s">
        <v>173</v>
      </c>
      <c r="B21" s="48" t="str">
        <f>IFERROR(__xludf.DUMMYFUNCTION("AVERAGEIF(QUERY({TRANSPOSE(IMPORTRANGE(""https://docs.google.com/spreadsheets/d/1YYNUZ9RW9034EMLDp5-m19i6R-xdTe70wberwaq-8zs/edit#gid=1778725847"",""IN-案例損失機率!K1:T502""))},""select * where Col1='""&amp;$A21&amp;""'""),""&gt;0"")"),"#DIV/0!")</f>
        <v>#DIV/0!</v>
      </c>
      <c r="C21" s="48" t="str">
        <f>IFERROR(__xludf.DUMMYFUNCTION("AVERAGEIF(QUERY({TRANSPOSE(IMPORTRANGE(""https://docs.google.com/spreadsheets/d/1_iJCYlYq4CcYNKhor4zgSP188oNelfImt8z59yoPJUc/edit?usp=share_link"",""IN-案例損失機率!K1:T502""))},""select * where Col1='""&amp;$A21&amp;""'""),""&gt;0"")"),"#DIV/0!")</f>
        <v>#DIV/0!</v>
      </c>
      <c r="D21" s="48" t="str">
        <f>IFERROR(__xludf.DUMMYFUNCTION("AVERAGEIF(QUERY({TRANSPOSE(IMPORTRANGE(""https://docs.google.com/spreadsheets/d/1kujxI94YuL9OSXWn6J6vWxv26Yj3pYgijIVivfOQPYk/edit?usp=share_link"",""IN-案例損失機率!K1:T502""))},""select * where Col1='""&amp;$A21&amp;""'""),""&gt;0"")"),"#DIV/0!")</f>
        <v>#DIV/0!</v>
      </c>
      <c r="E21" s="48" t="str">
        <f>IFERROR(__xludf.DUMMYFUNCTION("AVERAGEIF(QUERY({TRANSPOSE(IMPORTRANGE(""https://docs.google.com/spreadsheets/d/1U8udSCZ_QzoMBI6FBD9n_ubwu7PxMrD693JcQcNJpbc/edit?usp=share_link"",""IN-案例損失機率!K1:T502""))},""select * where Col1='""&amp;$A21&amp;""'""),""&gt;0"")"),"#DIV/0!")</f>
        <v>#DIV/0!</v>
      </c>
      <c r="F21" s="48" t="str">
        <f>IFERROR(__xludf.DUMMYFUNCTION("AVERAGEIF(QUERY({TRANSPOSE(IMPORTRANGE(""https://docs.google.com/spreadsheets/d/1M12lEnX_CHjDSTgWhN-WfG1etRC2LDWL58Z2o2sS0xE/edit?usp=share_link"",""IN-案例損失機率!K1:T502""))},""select * where Col1='""&amp;$A21&amp;""'""),""&gt;0"")"),"#DIV/0!")</f>
        <v>#DIV/0!</v>
      </c>
      <c r="G21" s="48" t="str">
        <f>IFERROR(__xludf.DUMMYFUNCTION("AVERAGEIF(QUERY({TRANSPOSE(IMPORTRANGE(""https://docs.google.com/spreadsheets/d/1S7pxpAN5Ncwwo59e1mhP5kasoSyiC1U3a_9vaq0MPlk/edit?usp=share_link"",""IN-案例損失機率!K1:T502""))},""select * where Col1='""&amp;$A21&amp;""'""),""&gt;0"")"),"#DIV/0!")</f>
        <v>#DIV/0!</v>
      </c>
      <c r="H21" s="48" t="str">
        <f>IFERROR(__xludf.DUMMYFUNCTION("AVERAGEIF(QUERY({TRANSPOSE(IMPORTRANGE(""https://docs.google.com/spreadsheets/d/1swlyjPL_3sDDfrJGrQny4r-QrjwgXeCGmP1u3YZ_-ms/edit?usp=share_link"",""IN-案例損失機率!K1:T502""))},""select * where Col1='""&amp;$A21&amp;""'""),""&gt;0"")"),"#DIV/0!")</f>
        <v>#DIV/0!</v>
      </c>
      <c r="I21" s="48" t="str">
        <f>IFERROR(__xludf.DUMMYFUNCTION("AVERAGEIF(QUERY({TRANSPOSE(IMPORTRANGE(""https://docs.google.com/spreadsheets/d/1qIf_B6VTAz6kngi0d8IjodYhVsIq-RV-31ghjlJHm-A/edit?usp=share_link"",""IN-案例損失機率!K1:T502""))},""select * where Col1='""&amp;$A21&amp;""'""),""&gt;0"")"),"#DIV/0!")</f>
        <v>#DIV/0!</v>
      </c>
      <c r="J21" s="48" t="str">
        <f>IFERROR(__xludf.DUMMYFUNCTION("AVERAGEIF(QUERY({TRANSPOSE(IMPORTRANGE(""https://docs.google.com/spreadsheets/d/1qfSt4Um3H5pMCqFySctVsMhprozDdhubgibRML1BPi4/edit?usp=share_link"",""IN-案例損失機率!K1:T502""))},""select * where Col1='""&amp;$A21&amp;""'""),""&gt;0"")"),"#DIV/0!")</f>
        <v>#DIV/0!</v>
      </c>
      <c r="K21" s="48" t="str">
        <f>IFERROR(__xludf.DUMMYFUNCTION("AVERAGEIF(QUERY({TRANSPOSE(IMPORTRANGE(""https://docs.google.com/spreadsheets/d/1V6tsygD1UFo9qrXN5fMConFU-KfSDWoR-aMUe8usYOg/edit?usp=share_link"",""IN-案例損失機率!K1:T502""))},""select * where Col1='""&amp;$A21&amp;""'""),""&gt;0"")"),"#DIV/0!")</f>
        <v>#DIV/0!</v>
      </c>
      <c r="L21" s="48" t="str">
        <f>IFERROR(__xludf.DUMMYFUNCTION("AVERAGEIF(QUERY({TRANSPOSE(IMPORTRANGE(""https://docs.google.com/spreadsheets/d/1_VCKf56QAmF0gpPF9ww3-uf7meSC9NZD2iLJ3YdNePM/edit?usp=share_link"",""IN-案例損失機率!K1:T502""))},""select * where Col1='""&amp;$A21&amp;""'""),""&gt;0"")"),"#DIV/0!")</f>
        <v>#DIV/0!</v>
      </c>
      <c r="M21" s="48" t="str">
        <f>IFERROR(__xludf.DUMMYFUNCTION("AVERAGEIF(QUERY({TRANSPOSE(IMPORTRANGE(""https://docs.google.com/spreadsheets/d/1RdNC4G3MORnnCixr7bZSlGgUGlE5RAADrt7YnSratHE/edit?usp=share_link"",""IN-案例損失機率!K1:T502""))},""select * where Col1='""&amp;$A21&amp;""'""),""&gt;0"")"),"#DIV/0!")</f>
        <v>#DIV/0!</v>
      </c>
      <c r="N21" s="48" t="str">
        <f>IFERROR(__xludf.DUMMYFUNCTION("AVERAGEIF(QUERY({TRANSPOSE(IMPORTRANGE(""https://docs.google.com/spreadsheets/d/1gC8hxK8PSzlgX-mN7fwX87dn5gLO10u3nIfnTiNWbuA/edit?usp=share_link"",""IN-案例損失機率!K1:T2502""))},""select * where Col1='""&amp;$A21&amp;""'""),""&gt;0"")"),"#DIV/0!")</f>
        <v>#DIV/0!</v>
      </c>
      <c r="O21" s="48" t="str">
        <f>IFERROR(__xludf.DUMMYFUNCTION("AVERAGEIF(QUERY({TRANSPOSE(IMPORTRANGE(""https://docs.google.com/spreadsheets/d/1B8cPiZeIcOn-Qd3JgkHKMcjZB4fzL4_ujlvGw3F7sHM/edit?usp=share_link"",""IN-案例損失機率!K1:T502""))},""select * where Col1='""&amp;$A21&amp;""'""),""&gt;0"")"),"#DIV/0!")</f>
        <v>#DIV/0!</v>
      </c>
      <c r="P21" s="48" t="str">
        <f>IFERROR(__xludf.DUMMYFUNCTION("AVERAGEIF(QUERY({TRANSPOSE(IMPORTRANGE(""https://docs.google.com/spreadsheets/d/1U5S65h0MZPz8O8wfa1YOCM6kBTN1_8zRHlH6CIisNzg/edit#gid=1778725847"",""IN-案例損失機率!K1:T502""))},""select * where Col1='""&amp;$A21&amp;""'""),""&gt;0"")"),"#DIV/0!")</f>
        <v>#DIV/0!</v>
      </c>
      <c r="Q21" s="48" t="str">
        <f>IFERROR(__xludf.DUMMYFUNCTION("AVERAGEIF(QUERY({TRANSPOSE(IMPORTRANGE(""https://docs.google.com/spreadsheets/d/1tNYDxpMCjr8OhGILTiJmjMlz99VcOsC03_c_EZHBCac/edit?usp=share_link"",""IN-案例損失機率!K1:T502""))},""select * where Col1='""&amp;$A21&amp;""'""),""&gt;0"")"),"#DIV/0!")</f>
        <v>#DIV/0!</v>
      </c>
      <c r="R21" s="48" t="str">
        <f>IFERROR(__xludf.DUMMYFUNCTION("AVERAGEIF(QUERY({TRANSPOSE(IMPORTRANGE(""https://docs.google.com/spreadsheets/d/1vZozQ5iQ5VrH7k7m6S9TXIEHTDthf_o6vyslDgZcn5Q/edit?usp=share_link"",""IN-案例損失機率!K1:T502""))},""select * where Col1='""&amp;$A21&amp;""'""),""&gt;0"")"),"#DIV/0!")</f>
        <v>#DIV/0!</v>
      </c>
      <c r="S21" s="48" t="str">
        <f>IFERROR(__xludf.DUMMYFUNCTION("AVERAGEIF(QUERY({TRANSPOSE(IMPORTRANGE(""https://docs.google.com/spreadsheets/d/1PmUbHfZJzt7siSQTWGIhsEF35X21ca3eAvUqMAEdSJU/edit?usp=share_link"",""IN-案例損失機率!K1:T502""))},""select * where Col1='""&amp;$A21&amp;""'""),""&gt;0"")"),"#DIV/0!")</f>
        <v>#DIV/0!</v>
      </c>
      <c r="T21" s="48" t="str">
        <f>IFERROR(__xludf.DUMMYFUNCTION("AVERAGEIF(QUERY({TRANSPOSE(IMPORTRANGE(""https://docs.google.com/spreadsheets/d/1xAvmV1dqJN_ClTObvDEwOHmYidNfyL0iyWqhz4cxRUs/edit?usp=sharing"",""IN-案例損失機率!K1:T502""))},""select * where Col1='""&amp;$A21&amp;""'""),""&gt;0"")"),"#DIV/0!")</f>
        <v>#DIV/0!</v>
      </c>
      <c r="U21" s="48" t="str">
        <f>IFERROR(__xludf.DUMMYFUNCTION("AVERAGEIF(QUERY({TRANSPOSE(IMPORTRANGE(""https://docs.google.com/spreadsheets/d/1K-U1VOEkekSkvIuOTLramDSL5l6pb7stCKk-oIY8laE/edit?usp=share_link"",""IN-案例損失機率!K1:T502""))},""select * where Col1='""&amp;$A21&amp;""'""),""&gt;0"")"),"#DIV/0!")</f>
        <v>#DIV/0!</v>
      </c>
      <c r="V21" s="48" t="str">
        <f>IFERROR(__xludf.DUMMYFUNCTION("AVERAGEIF(QUERY({TRANSPOSE(IMPORTRANGE(""https://docs.google.com/spreadsheets/d/1Jm7uRJI6pOxy50jc0ZwXeixnUp6UO-mcnc53mLlV9lo/edit?usp=share_link"",""IN-案例損失機率!K1:T502""))},""select * where Col1='""&amp;$A21&amp;""'""),""&gt;0"")"),"#DIV/0!")</f>
        <v>#DIV/0!</v>
      </c>
      <c r="W21" s="48" t="str">
        <f>IFERROR(__xludf.DUMMYFUNCTION("AVERAGEIF(QUERY({TRANSPOSE(IMPORTRANGE(""https://docs.google.com/spreadsheets/d/1432r4Q6gFqKJ-l9xtbjR9no5K78N0hYLEmTJj5Y2aNY/edit?usp=share_link"",""IN-案例損失機率!K1:T502""))},""select * where Col1='""&amp;$A21&amp;""'""),""&gt;0"")"),"#DIV/0!")</f>
        <v>#DIV/0!</v>
      </c>
      <c r="X21" s="48" t="str">
        <f>IFERROR(__xludf.DUMMYFUNCTION("AVERAGEIF(QUERY({TRANSPOSE(IMPORTRANGE(""https://docs.google.com/spreadsheets/d/1DVXEaZ9hcV9qu8VolurcNxY5V8gQ8LsIi5a85Wsw9Po/edit?usp=share_link"",""IN-案例損失機率!K1:T502""))},""select * where Col1='""&amp;$A21&amp;""'""),""&gt;0"")"),"#DIV/0!")</f>
        <v>#DIV/0!</v>
      </c>
      <c r="Y21" s="48" t="str">
        <f>IFERROR(__xludf.DUMMYFUNCTION("AVERAGEIF(QUERY({TRANSPOSE(IMPORTRANGE(""https://docs.google.com/spreadsheets/d/1IcFK7Y-5zkWAlUD5cpc1mAs86lmwve_bgLw3wdZig8E/edit?usp=share_link"",""IN-案例損失機率!K1:T502""))},""select * where Col1='""&amp;$A21&amp;""'""),""&gt;0"")"),"#DIV/0!")</f>
        <v>#DIV/0!</v>
      </c>
      <c r="Z21" s="48" t="str">
        <f>IFERROR(__xludf.DUMMYFUNCTION("AVERAGEIF(QUERY({TRANSPOSE(IMPORTRANGE(""https://docs.google.com/spreadsheets/d/1Ixl8jtNz2EiMLY_QYD63IRT4j7L627seq4sLK3YISsw/edit?usp=share_link"",""IN-案例損失機率!K1:T502""))},""select * where Col1='""&amp;$A21&amp;""'""),""&gt;0"")"),"#DIV/0!")</f>
        <v>#DIV/0!</v>
      </c>
      <c r="AA21" s="48" t="str">
        <f>IFERROR(__xludf.DUMMYFUNCTION("AVERAGEIF(QUERY({TRANSPOSE(IMPORTRANGE(""https://docs.google.com/spreadsheets/d/1dJl4U62GKA5t7aapzzY2_9dSeZDTolcdr_bPV4nnAkw/edit?usp=share_link"",""IN-案例損失機率!K1:T502""))},""select * where Col1='""&amp;$A21&amp;""'""),""&gt;0"")"),"#DIV/0!")</f>
        <v>#DIV/0!</v>
      </c>
      <c r="AB21" s="48" t="str">
        <f>IFERROR(__xludf.DUMMYFUNCTION("AVERAGEIF(QUERY({TRANSPOSE(IMPORTRANGE(""https://docs.google.com/spreadsheets/d/1AMhlPsxJ_ORVhDRWyKbwTnx4gSymsO3qxr_6ZOoP86Q/edit?usp=share_link"",""IN-案例損失機率!K1:T502""))},""select * where Col1='""&amp;$A21&amp;""'""),""&gt;0"")"),"#DIV/0!")</f>
        <v>#DIV/0!</v>
      </c>
    </row>
    <row r="22" ht="30.0" customHeight="1">
      <c r="A22" s="45" t="s">
        <v>174</v>
      </c>
      <c r="B22" s="49" t="str">
        <f>IFERROR(__xludf.DUMMYFUNCTION("AVERAGEIF(QUERY({TRANSPOSE(IMPORTRANGE(""https://docs.google.com/spreadsheets/d/1YYNUZ9RW9034EMLDp5-m19i6R-xdTe70wberwaq-8zs/edit#gid=1778725847"",""IN-案例損失機率!U1:AD502""))},""select * where Col1='""&amp;$A22&amp;""'""),""&gt;0"")"),"#DIV/0!")</f>
        <v>#DIV/0!</v>
      </c>
      <c r="C22" s="49" t="str">
        <f>IFERROR(__xludf.DUMMYFUNCTION("AVERAGEIF(QUERY({TRANSPOSE(IMPORTRANGE(""https://docs.google.com/spreadsheets/d/1_iJCYlYq4CcYNKhor4zgSP188oNelfImt8z59yoPJUc/edit?usp=share_link"",""IN-案例損失機率!U1:AD502""))},""select * where Col1='""&amp;$A22&amp;""'""),""&gt;0"")"),"#DIV/0!")</f>
        <v>#DIV/0!</v>
      </c>
      <c r="D22" s="49" t="str">
        <f>IFERROR(__xludf.DUMMYFUNCTION("AVERAGEIF(QUERY({TRANSPOSE(IMPORTRANGE(""https://docs.google.com/spreadsheets/d/1kujxI94YuL9OSXWn6J6vWxv26Yj3pYgijIVivfOQPYk/edit?usp=share_link"",""IN-案例損失機率!U1:AD502""))},""select * where Col1='""&amp;$A22&amp;""'""),""&gt;0"")"),"#DIV/0!")</f>
        <v>#DIV/0!</v>
      </c>
      <c r="E22" s="49" t="str">
        <f>IFERROR(__xludf.DUMMYFUNCTION("AVERAGEIF(QUERY({TRANSPOSE(IMPORTRANGE(""https://docs.google.com/spreadsheets/d/1U8udSCZ_QzoMBI6FBD9n_ubwu7PxMrD693JcQcNJpbc/edit?usp=share_link"",""IN-案例損失機率!U1:AD502""))},""select * where Col1='""&amp;$A22&amp;""'""),""&gt;0"")"),"#DIV/0!")</f>
        <v>#DIV/0!</v>
      </c>
      <c r="F22" s="49" t="str">
        <f>IFERROR(__xludf.DUMMYFUNCTION("AVERAGEIF(QUERY({TRANSPOSE(IMPORTRANGE(""https://docs.google.com/spreadsheets/d/1M12lEnX_CHjDSTgWhN-WfG1etRC2LDWL58Z2o2sS0xE/edit?usp=share_link"",""IN-案例損失機率!U1:AD502""))},""select * where Col1='""&amp;$A22&amp;""'""),""&gt;0"")"),"#DIV/0!")</f>
        <v>#DIV/0!</v>
      </c>
      <c r="G22" s="49" t="str">
        <f>IFERROR(__xludf.DUMMYFUNCTION("AVERAGEIF(QUERY({TRANSPOSE(IMPORTRANGE(""https://docs.google.com/spreadsheets/d/1S7pxpAN5Ncwwo59e1mhP5kasoSyiC1U3a_9vaq0MPlk/edit?usp=share_link"",""IN-案例損失機率!U1:AD502""))},""select * where Col1='""&amp;$A22&amp;""'""),""&gt;0"")"),"#DIV/0!")</f>
        <v>#DIV/0!</v>
      </c>
      <c r="H22" s="49" t="str">
        <f>IFERROR(__xludf.DUMMYFUNCTION("AVERAGEIF(QUERY({TRANSPOSE(IMPORTRANGE(""https://docs.google.com/spreadsheets/d/1swlyjPL_3sDDfrJGrQny4r-QrjwgXeCGmP1u3YZ_-ms/edit?usp=share_link"",""IN-案例損失機率!U1:AD502""))},""select * where Col1='""&amp;$A22&amp;""'""),""&gt;0"")"),"#DIV/0!")</f>
        <v>#DIV/0!</v>
      </c>
      <c r="I22" s="49" t="str">
        <f>IFERROR(__xludf.DUMMYFUNCTION("AVERAGEIF(QUERY({TRANSPOSE(IMPORTRANGE(""https://docs.google.com/spreadsheets/d/1qIf_B6VTAz6kngi0d8IjodYhVsIq-RV-31ghjlJHm-A/edit?usp=share_link"",""IN-案例損失機率!U1:AD502""))},""select * where Col1='""&amp;$A22&amp;""'""),""&gt;0"")"),"#DIV/0!")</f>
        <v>#DIV/0!</v>
      </c>
      <c r="J22" s="49" t="str">
        <f>IFERROR(__xludf.DUMMYFUNCTION("AVERAGEIF(QUERY({TRANSPOSE(IMPORTRANGE(""https://docs.google.com/spreadsheets/d/1qfSt4Um3H5pMCqFySctVsMhprozDdhubgibRML1BPi4/edit?usp=share_link"",""IN-案例損失機率!U1:AD502""))},""select * where Col1='""&amp;$A22&amp;""'""),""&gt;0"")"),"#DIV/0!")</f>
        <v>#DIV/0!</v>
      </c>
      <c r="K22" s="49" t="str">
        <f>IFERROR(__xludf.DUMMYFUNCTION("AVERAGEIF(QUERY({TRANSPOSE(IMPORTRANGE(""https://docs.google.com/spreadsheets/d/1V6tsygD1UFo9qrXN5fMConFU-KfSDWoR-aMUe8usYOg/edit?usp=share_link"",""IN-案例損失機率!U1:AD502""))},""select * where Col1='""&amp;$A22&amp;""'""),""&gt;0"")"),"#DIV/0!")</f>
        <v>#DIV/0!</v>
      </c>
      <c r="L22" s="49" t="str">
        <f>IFERROR(__xludf.DUMMYFUNCTION("AVERAGEIF(QUERY({TRANSPOSE(IMPORTRANGE(""https://docs.google.com/spreadsheets/d/1_VCKf56QAmF0gpPF9ww3-uf7meSC9NZD2iLJ3YdNePM/edit?usp=share_link"",""IN-案例損失機率!U1:AD502""))},""select * where Col1='""&amp;$A22&amp;""'""),""&gt;0"")"),"#DIV/0!")</f>
        <v>#DIV/0!</v>
      </c>
      <c r="M22" s="49" t="str">
        <f>IFERROR(__xludf.DUMMYFUNCTION("AVERAGEIF(QUERY({TRANSPOSE(IMPORTRANGE(""https://docs.google.com/spreadsheets/d/1RdNC4G3MORnnCixr7bZSlGgUGlE5RAADrt7YnSratHE/edit?usp=share_link"",""IN-案例損失機率!U1:AD502""))},""select * where Col1='""&amp;$A22&amp;""'""),""&gt;0"")"),"#DIV/0!")</f>
        <v>#DIV/0!</v>
      </c>
      <c r="N22" s="49" t="str">
        <f>IFERROR(__xludf.DUMMYFUNCTION("AVERAGEIF(QUERY({TRANSPOSE(IMPORTRANGE(""https://docs.google.com/spreadsheets/d/1gC8hxK8PSzlgX-mN7fwX87dn5gLO10u3nIfnTiNWbuA/edit?usp=share_link"",""IN-案例損失機率!U1:AD502""))},""select * where Col1='""&amp;$A22&amp;""'""),""&gt;0"")"),"#DIV/0!")</f>
        <v>#DIV/0!</v>
      </c>
      <c r="O22" s="49" t="str">
        <f>IFERROR(__xludf.DUMMYFUNCTION("AVERAGEIF(QUERY({TRANSPOSE(IMPORTRANGE(""https://docs.google.com/spreadsheets/d/1B8cPiZeIcOn-Qd3JgkHKMcjZB4fzL4_ujlvGw3F7sHM/edit?usp=share_link"",""IN-案例損失機率!U1:AD502""))},""select * where Col1='""&amp;$A22&amp;""'""),""&gt;0"")"),"#DIV/0!")</f>
        <v>#DIV/0!</v>
      </c>
      <c r="P22" s="49" t="str">
        <f>IFERROR(__xludf.DUMMYFUNCTION("AVERAGEIF(QUERY({TRANSPOSE(IMPORTRANGE(""https://docs.google.com/spreadsheets/d/1U5S65h0MZPz8O8wfa1YOCM6kBTN1_8zRHlH6CIisNzg/edit#gid=1778725847"",""IN-案例損失機率!U1:AD502""))},""select * where Col1='""&amp;$A22&amp;""'""),""&gt;0"")"),"#DIV/0!")</f>
        <v>#DIV/0!</v>
      </c>
      <c r="Q22" s="49" t="str">
        <f>IFERROR(__xludf.DUMMYFUNCTION("AVERAGEIF(QUERY({TRANSPOSE(IMPORTRANGE(""https://docs.google.com/spreadsheets/d/1tNYDxpMCjr8OhGILTiJmjMlz99VcOsC03_c_EZHBCac/edit?usp=share_link"",""IN-案例損失機率!U1:AD502""))},""select * where Col1='""&amp;$A22&amp;""'""),""&gt;0"")"),"#DIV/0!")</f>
        <v>#DIV/0!</v>
      </c>
      <c r="R22" s="49" t="str">
        <f>IFERROR(__xludf.DUMMYFUNCTION("AVERAGEIF(QUERY({TRANSPOSE(IMPORTRANGE(""https://docs.google.com/spreadsheets/d/1vZozQ5iQ5VrH7k7m6S9TXIEHTDthf_o6vyslDgZcn5Q/edit?usp=share_link"",""IN-案例損失機率!U1:AD502""))},""select * where Col1='""&amp;$A22&amp;""'""),""&gt;0"")"),"#DIV/0!")</f>
        <v>#DIV/0!</v>
      </c>
      <c r="S22" s="49" t="str">
        <f>IFERROR(__xludf.DUMMYFUNCTION("AVERAGEIF(QUERY({TRANSPOSE(IMPORTRANGE(""https://docs.google.com/spreadsheets/d/1PmUbHfZJzt7siSQTWGIhsEF35X21ca3eAvUqMAEdSJU/edit?usp=share_link"",""IN-案例損失機率!U1:AD502""))},""select * where Col1='""&amp;$A22&amp;""'""),""&gt;0"")"),"#DIV/0!")</f>
        <v>#DIV/0!</v>
      </c>
      <c r="T22" s="49" t="str">
        <f>IFERROR(__xludf.DUMMYFUNCTION("AVERAGEIF(QUERY({TRANSPOSE(IMPORTRANGE(""https://docs.google.com/spreadsheets/d/1xAvmV1dqJN_ClTObvDEwOHmYidNfyL0iyWqhz4cxRUs/edit?usp=sharing"",""IN-案例損失機率!U1:AD502""))},""select * where Col1='""&amp;$A22&amp;""'""),""&gt;0"")"),"#DIV/0!")</f>
        <v>#DIV/0!</v>
      </c>
      <c r="U22" s="49" t="str">
        <f>IFERROR(__xludf.DUMMYFUNCTION("AVERAGEIF(QUERY({TRANSPOSE(IMPORTRANGE(""https://docs.google.com/spreadsheets/d/1K-U1VOEkekSkvIuOTLramDSL5l6pb7stCKk-oIY8laE/edit?usp=share_link"",""IN-案例損失機率!U1:AD502""))},""select * where Col1='""&amp;$A22&amp;""'""),""&gt;0"")"),"#DIV/0!")</f>
        <v>#DIV/0!</v>
      </c>
      <c r="V22" s="49" t="str">
        <f>IFERROR(__xludf.DUMMYFUNCTION("AVERAGEIF(QUERY({TRANSPOSE(IMPORTRANGE(""https://docs.google.com/spreadsheets/d/1Jm7uRJI6pOxy50jc0ZwXeixnUp6UO-mcnc53mLlV9lo/edit?usp=share_link"",""IN-案例損失機率!U1:AD502""))},""select * where Col1='""&amp;$A22&amp;""'""),""&gt;0"")"),"#DIV/0!")</f>
        <v>#DIV/0!</v>
      </c>
      <c r="W22" s="49" t="str">
        <f>IFERROR(__xludf.DUMMYFUNCTION("AVERAGEIF(QUERY({TRANSPOSE(IMPORTRANGE(""https://docs.google.com/spreadsheets/d/1432r4Q6gFqKJ-l9xtbjR9no5K78N0hYLEmTJj5Y2aNY/edit?usp=share_link"",""IN-案例損失機率!U1:AD502""))},""select * where Col1='""&amp;$A22&amp;""'""),""&gt;0"")"),"#DIV/0!")</f>
        <v>#DIV/0!</v>
      </c>
      <c r="X22" s="49" t="str">
        <f>IFERROR(__xludf.DUMMYFUNCTION("AVERAGEIF(QUERY({TRANSPOSE(IMPORTRANGE(""https://docs.google.com/spreadsheets/d/1DVXEaZ9hcV9qu8VolurcNxY5V8gQ8LsIi5a85Wsw9Po/edit?usp=share_link"",""IN-案例損失機率!U1:AD502""))},""select * where Col1='""&amp;$A22&amp;""'""),""&gt;0"")"),"#DIV/0!")</f>
        <v>#DIV/0!</v>
      </c>
      <c r="Y22" s="49" t="str">
        <f>IFERROR(__xludf.DUMMYFUNCTION("AVERAGEIF(QUERY({TRANSPOSE(IMPORTRANGE(""https://docs.google.com/spreadsheets/d/1IcFK7Y-5zkWAlUD5cpc1mAs86lmwve_bgLw3wdZig8E/edit?usp=share_link"",""IN-案例損失機率!U1:AD502""))},""select * where Col1='""&amp;$A22&amp;""'""),""&gt;0"")"),"#DIV/0!")</f>
        <v>#DIV/0!</v>
      </c>
      <c r="Z22" s="49" t="str">
        <f>IFERROR(__xludf.DUMMYFUNCTION("AVERAGEIF(QUERY({TRANSPOSE(IMPORTRANGE(""https://docs.google.com/spreadsheets/d/1Ixl8jtNz2EiMLY_QYD63IRT4j7L627seq4sLK3YISsw/edit?usp=share_link"",""IN-案例損失機率!U1:AD502""))},""select * where Col1='""&amp;$A22&amp;""'""),""&gt;0"")"),"#DIV/0!")</f>
        <v>#DIV/0!</v>
      </c>
      <c r="AA22" s="49" t="str">
        <f>IFERROR(__xludf.DUMMYFUNCTION("AVERAGEIF(QUERY({TRANSPOSE(IMPORTRANGE(""https://docs.google.com/spreadsheets/d/1dJl4U62GKA5t7aapzzY2_9dSeZDTolcdr_bPV4nnAkw/edit?usp=share_link"",""IN-案例損失機率!U1:AD502""))},""select * where Col1='""&amp;$A22&amp;""'""),""&gt;0"")"),"#DIV/0!")</f>
        <v>#DIV/0!</v>
      </c>
      <c r="AB22" s="49" t="str">
        <f>IFERROR(__xludf.DUMMYFUNCTION("AVERAGEIF(QUERY({TRANSPOSE(IMPORTRANGE(""https://docs.google.com/spreadsheets/d/1AMhlPsxJ_ORVhDRWyKbwTnx4gSymsO3qxr_6ZOoP86Q/edit?usp=share_link"",""IN-案例損失機率!U1:AD502""))},""select * where Col1='""&amp;$A22&amp;""'""),""&gt;0"")"),"#DIV/0!")</f>
        <v>#DIV/0!</v>
      </c>
    </row>
    <row r="23" ht="30.0" customHeight="1">
      <c r="A23" s="45" t="s">
        <v>175</v>
      </c>
      <c r="B23" s="48" t="str">
        <f>IFERROR(__xludf.DUMMYFUNCTION("AVERAGEIF(QUERY({TRANSPOSE(IMPORTRANGE(""https://docs.google.com/spreadsheets/d/1YYNUZ9RW9034EMLDp5-m19i6R-xdTe70wberwaq-8zs/edit#gid=1778725847"",""IN-案例損失機率!U1:AD502""))},""select * where Col1='""&amp;$A23&amp;""'""),""&gt;0"")"),"#DIV/0!")</f>
        <v>#DIV/0!</v>
      </c>
      <c r="C23" s="48" t="str">
        <f>IFERROR(__xludf.DUMMYFUNCTION("AVERAGEIF(QUERY({TRANSPOSE(IMPORTRANGE(""https://docs.google.com/spreadsheets/d/1_iJCYlYq4CcYNKhor4zgSP188oNelfImt8z59yoPJUc/edit?usp=share_link"",""IN-案例損失機率!U1:AD502""))},""select * where Col1='""&amp;$A23&amp;""'""),""&gt;0"")"),"#DIV/0!")</f>
        <v>#DIV/0!</v>
      </c>
      <c r="D23" s="48" t="str">
        <f>IFERROR(__xludf.DUMMYFUNCTION("AVERAGEIF(QUERY({TRANSPOSE(IMPORTRANGE(""https://docs.google.com/spreadsheets/d/1kujxI94YuL9OSXWn6J6vWxv26Yj3pYgijIVivfOQPYk/edit?usp=share_link"",""IN-案例損失機率!U1:AD502""))},""select * where Col1='""&amp;$A23&amp;""'""),""&gt;0"")"),"#DIV/0!")</f>
        <v>#DIV/0!</v>
      </c>
      <c r="E23" s="48" t="str">
        <f>IFERROR(__xludf.DUMMYFUNCTION("AVERAGEIF(QUERY({TRANSPOSE(IMPORTRANGE(""https://docs.google.com/spreadsheets/d/1U8udSCZ_QzoMBI6FBD9n_ubwu7PxMrD693JcQcNJpbc/edit?usp=share_link"",""IN-案例損失機率!U1:AD502""))},""select * where Col1='""&amp;$A23&amp;""'""),""&gt;0"")"),"#DIV/0!")</f>
        <v>#DIV/0!</v>
      </c>
      <c r="F23" s="48" t="str">
        <f>IFERROR(__xludf.DUMMYFUNCTION("AVERAGEIF(QUERY({TRANSPOSE(IMPORTRANGE(""https://docs.google.com/spreadsheets/d/1M12lEnX_CHjDSTgWhN-WfG1etRC2LDWL58Z2o2sS0xE/edit?usp=share_link"",""IN-案例損失機率!U1:AD502""))},""select * where Col1='""&amp;$A23&amp;""'""),""&gt;0"")"),"#DIV/0!")</f>
        <v>#DIV/0!</v>
      </c>
      <c r="G23" s="48" t="str">
        <f>IFERROR(__xludf.DUMMYFUNCTION("AVERAGEIF(QUERY({TRANSPOSE(IMPORTRANGE(""https://docs.google.com/spreadsheets/d/1S7pxpAN5Ncwwo59e1mhP5kasoSyiC1U3a_9vaq0MPlk/edit?usp=share_link"",""IN-案例損失機率!U1:AD502""))},""select * where Col1='""&amp;$A23&amp;""'""),""&gt;0"")"),"#DIV/0!")</f>
        <v>#DIV/0!</v>
      </c>
      <c r="H23" s="48" t="str">
        <f>IFERROR(__xludf.DUMMYFUNCTION("AVERAGEIF(QUERY({TRANSPOSE(IMPORTRANGE(""https://docs.google.com/spreadsheets/d/1swlyjPL_3sDDfrJGrQny4r-QrjwgXeCGmP1u3YZ_-ms/edit?usp=share_link"",""IN-案例損失機率!U1:AD502""))},""select * where Col1='""&amp;$A23&amp;""'""),""&gt;0"")"),"#DIV/0!")</f>
        <v>#DIV/0!</v>
      </c>
      <c r="I23" s="48" t="str">
        <f>IFERROR(__xludf.DUMMYFUNCTION("AVERAGEIF(QUERY({TRANSPOSE(IMPORTRANGE(""https://docs.google.com/spreadsheets/d/1qIf_B6VTAz6kngi0d8IjodYhVsIq-RV-31ghjlJHm-A/edit?usp=share_link"",""IN-案例損失機率!U1:AD502""))},""select * where Col1='""&amp;$A23&amp;""'""),""&gt;0"")"),"#DIV/0!")</f>
        <v>#DIV/0!</v>
      </c>
      <c r="J23" s="48" t="str">
        <f>IFERROR(__xludf.DUMMYFUNCTION("AVERAGEIF(QUERY({TRANSPOSE(IMPORTRANGE(""https://docs.google.com/spreadsheets/d/1qfSt4Um3H5pMCqFySctVsMhprozDdhubgibRML1BPi4/edit?usp=share_link"",""IN-案例損失機率!U1:AD502""))},""select * where Col1='""&amp;$A23&amp;""'""),""&gt;0"")"),"#DIV/0!")</f>
        <v>#DIV/0!</v>
      </c>
      <c r="K23" s="48" t="str">
        <f>IFERROR(__xludf.DUMMYFUNCTION("AVERAGEIF(QUERY({TRANSPOSE(IMPORTRANGE(""https://docs.google.com/spreadsheets/d/1V6tsygD1UFo9qrXN5fMConFU-KfSDWoR-aMUe8usYOg/edit?usp=share_link"",""IN-案例損失機率!U1:AD502""))},""select * where Col1='""&amp;$A23&amp;""'""),""&gt;0"")"),"#DIV/0!")</f>
        <v>#DIV/0!</v>
      </c>
      <c r="L23" s="48" t="str">
        <f>IFERROR(__xludf.DUMMYFUNCTION("AVERAGEIF(QUERY({TRANSPOSE(IMPORTRANGE(""https://docs.google.com/spreadsheets/d/1_VCKf56QAmF0gpPF9ww3-uf7meSC9NZD2iLJ3YdNePM/edit?usp=share_link"",""IN-案例損失機率!U1:AD502""))},""select * where Col1='""&amp;$A23&amp;""'""),""&gt;0"")"),"#DIV/0!")</f>
        <v>#DIV/0!</v>
      </c>
      <c r="M23" s="48" t="str">
        <f>IFERROR(__xludf.DUMMYFUNCTION("AVERAGEIF(QUERY({TRANSPOSE(IMPORTRANGE(""https://docs.google.com/spreadsheets/d/1RdNC4G3MORnnCixr7bZSlGgUGlE5RAADrt7YnSratHE/edit?usp=share_link"",""IN-案例損失機率!U1:AD502""))},""select * where Col1='""&amp;$A23&amp;""'""),""&gt;0"")"),"#DIV/0!")</f>
        <v>#DIV/0!</v>
      </c>
      <c r="N23" s="48" t="str">
        <f>IFERROR(__xludf.DUMMYFUNCTION("AVERAGEIF(QUERY({TRANSPOSE(IMPORTRANGE(""https://docs.google.com/spreadsheets/d/1gC8hxK8PSzlgX-mN7fwX87dn5gLO10u3nIfnTiNWbuA/edit?usp=share_link"",""IN-案例損失機率!U1:AD502""))},""select * where Col1='""&amp;$A23&amp;""'""),""&gt;0"")"),"#DIV/0!")</f>
        <v>#DIV/0!</v>
      </c>
      <c r="O23" s="48" t="str">
        <f>IFERROR(__xludf.DUMMYFUNCTION("AVERAGEIF(QUERY({TRANSPOSE(IMPORTRANGE(""https://docs.google.com/spreadsheets/d/1B8cPiZeIcOn-Qd3JgkHKMcjZB4fzL4_ujlvGw3F7sHM/edit?usp=share_link"",""IN-案例損失機率!U1:AD502""))},""select * where Col1='""&amp;$A23&amp;""'""),""&gt;0"")"),"#DIV/0!")</f>
        <v>#DIV/0!</v>
      </c>
      <c r="P23" s="48" t="str">
        <f>IFERROR(__xludf.DUMMYFUNCTION("AVERAGEIF(QUERY({TRANSPOSE(IMPORTRANGE(""https://docs.google.com/spreadsheets/d/1U5S65h0MZPz8O8wfa1YOCM6kBTN1_8zRHlH6CIisNzg/edit#gid=1778725847"",""IN-案例損失機率!U1:AD502""))},""select * where Col1='""&amp;$A23&amp;""'""),""&gt;0"")"),"#DIV/0!")</f>
        <v>#DIV/0!</v>
      </c>
      <c r="Q23" s="48" t="str">
        <f>IFERROR(__xludf.DUMMYFUNCTION("AVERAGEIF(QUERY({TRANSPOSE(IMPORTRANGE(""https://docs.google.com/spreadsheets/d/1tNYDxpMCjr8OhGILTiJmjMlz99VcOsC03_c_EZHBCac/edit?usp=share_link"",""IN-案例損失機率!U1:AD502""))},""select * where Col1='""&amp;$A23&amp;""'""),""&gt;0"")"),"#DIV/0!")</f>
        <v>#DIV/0!</v>
      </c>
      <c r="R23" s="48" t="str">
        <f>IFERROR(__xludf.DUMMYFUNCTION("AVERAGEIF(QUERY({TRANSPOSE(IMPORTRANGE(""https://docs.google.com/spreadsheets/d/1vZozQ5iQ5VrH7k7m6S9TXIEHTDthf_o6vyslDgZcn5Q/edit?usp=share_link"",""IN-案例損失機率!U1:AD502""))},""select * where Col1='""&amp;$A23&amp;""'""),""&gt;0"")"),"#DIV/0!")</f>
        <v>#DIV/0!</v>
      </c>
      <c r="S23" s="48" t="str">
        <f>IFERROR(__xludf.DUMMYFUNCTION("AVERAGEIF(QUERY({TRANSPOSE(IMPORTRANGE(""https://docs.google.com/spreadsheets/d/1PmUbHfZJzt7siSQTWGIhsEF35X21ca3eAvUqMAEdSJU/edit?usp=share_link"",""IN-案例損失機率!U1:AD502""))},""select * where Col1='""&amp;$A23&amp;""'""),""&gt;0"")"),"#DIV/0!")</f>
        <v>#DIV/0!</v>
      </c>
      <c r="T23" s="48" t="str">
        <f>IFERROR(__xludf.DUMMYFUNCTION("AVERAGEIF(QUERY({TRANSPOSE(IMPORTRANGE(""https://docs.google.com/spreadsheets/d/1xAvmV1dqJN_ClTObvDEwOHmYidNfyL0iyWqhz4cxRUs/edit?usp=sharing"",""IN-案例損失機率!U1:AD502""))},""select * where Col1='""&amp;$A23&amp;""'""),""&gt;0"")"),"#DIV/0!")</f>
        <v>#DIV/0!</v>
      </c>
      <c r="U23" s="48" t="str">
        <f>IFERROR(__xludf.DUMMYFUNCTION("AVERAGEIF(QUERY({TRANSPOSE(IMPORTRANGE(""https://docs.google.com/spreadsheets/d/1K-U1VOEkekSkvIuOTLramDSL5l6pb7stCKk-oIY8laE/edit?usp=share_link"",""IN-案例損失機率!U1:AD502""))},""select * where Col1='""&amp;$A23&amp;""'""),""&gt;0"")"),"#DIV/0!")</f>
        <v>#DIV/0!</v>
      </c>
      <c r="V23" s="48" t="str">
        <f>IFERROR(__xludf.DUMMYFUNCTION("AVERAGEIF(QUERY({TRANSPOSE(IMPORTRANGE(""https://docs.google.com/spreadsheets/d/1Jm7uRJI6pOxy50jc0ZwXeixnUp6UO-mcnc53mLlV9lo/edit?usp=share_link"",""IN-案例損失機率!U1:AD502""))},""select * where Col1='""&amp;$A23&amp;""'""),""&gt;0"")"),"#DIV/0!")</f>
        <v>#DIV/0!</v>
      </c>
      <c r="W23" s="48" t="str">
        <f>IFERROR(__xludf.DUMMYFUNCTION("AVERAGEIF(QUERY({TRANSPOSE(IMPORTRANGE(""https://docs.google.com/spreadsheets/d/1432r4Q6gFqKJ-l9xtbjR9no5K78N0hYLEmTJj5Y2aNY/edit?usp=share_link"",""IN-案例損失機率!U1:AD502""))},""select * where Col1='""&amp;$A23&amp;""'""),""&gt;0"")"),"#DIV/0!")</f>
        <v>#DIV/0!</v>
      </c>
      <c r="X23" s="48" t="str">
        <f>IFERROR(__xludf.DUMMYFUNCTION("AVERAGEIF(QUERY({TRANSPOSE(IMPORTRANGE(""https://docs.google.com/spreadsheets/d/1DVXEaZ9hcV9qu8VolurcNxY5V8gQ8LsIi5a85Wsw9Po/edit?usp=share_link"",""IN-案例損失機率!U1:AD502""))},""select * where Col1='""&amp;$A23&amp;""'""),""&gt;0"")"),"#DIV/0!")</f>
        <v>#DIV/0!</v>
      </c>
      <c r="Y23" s="48" t="str">
        <f>IFERROR(__xludf.DUMMYFUNCTION("AVERAGEIF(QUERY({TRANSPOSE(IMPORTRANGE(""https://docs.google.com/spreadsheets/d/1IcFK7Y-5zkWAlUD5cpc1mAs86lmwve_bgLw3wdZig8E/edit?usp=share_link"",""IN-案例損失機率!U1:AD502""))},""select * where Col1='""&amp;$A23&amp;""'""),""&gt;0"")"),"#DIV/0!")</f>
        <v>#DIV/0!</v>
      </c>
      <c r="Z23" s="48" t="str">
        <f>IFERROR(__xludf.DUMMYFUNCTION("AVERAGEIF(QUERY({TRANSPOSE(IMPORTRANGE(""https://docs.google.com/spreadsheets/d/1Ixl8jtNz2EiMLY_QYD63IRT4j7L627seq4sLK3YISsw/edit?usp=share_link"",""IN-案例損失機率!U1:AD502""))},""select * where Col1='""&amp;$A23&amp;""'""),""&gt;0"")"),"#DIV/0!")</f>
        <v>#DIV/0!</v>
      </c>
      <c r="AA23" s="48" t="str">
        <f>IFERROR(__xludf.DUMMYFUNCTION("AVERAGEIF(QUERY({TRANSPOSE(IMPORTRANGE(""https://docs.google.com/spreadsheets/d/1dJl4U62GKA5t7aapzzY2_9dSeZDTolcdr_bPV4nnAkw/edit?usp=share_link"",""IN-案例損失機率!U1:AD502""))},""select * where Col1='""&amp;$A23&amp;""'""),""&gt;0"")"),"#DIV/0!")</f>
        <v>#DIV/0!</v>
      </c>
      <c r="AB23" s="48" t="str">
        <f>IFERROR(__xludf.DUMMYFUNCTION("AVERAGEIF(QUERY({TRANSPOSE(IMPORTRANGE(""https://docs.google.com/spreadsheets/d/1AMhlPsxJ_ORVhDRWyKbwTnx4gSymsO3qxr_6ZOoP86Q/edit?usp=share_link"",""IN-案例損失機率!U1:AD502""))},""select * where Col1='""&amp;$A23&amp;""'""),""&gt;0"")"),"#DIV/0!")</f>
        <v>#DIV/0!</v>
      </c>
    </row>
    <row r="24" ht="30.0" customHeight="1">
      <c r="A24" s="45" t="s">
        <v>176</v>
      </c>
      <c r="B24" s="49" t="str">
        <f>IFERROR(__xludf.DUMMYFUNCTION("AVERAGEIF(QUERY({TRANSPOSE(IMPORTRANGE(""https://docs.google.com/spreadsheets/d/1YYNUZ9RW9034EMLDp5-m19i6R-xdTe70wberwaq-8zs/edit#gid=1778725847"",""IN-案例損失機率!U1:AD502""))},""select * where Col1='""&amp;$A24&amp;""'""),""&gt;0"")"),"#DIV/0!")</f>
        <v>#DIV/0!</v>
      </c>
      <c r="C24" s="49" t="str">
        <f>IFERROR(__xludf.DUMMYFUNCTION("AVERAGEIF(QUERY({TRANSPOSE(IMPORTRANGE(""https://docs.google.com/spreadsheets/d/1_iJCYlYq4CcYNKhor4zgSP188oNelfImt8z59yoPJUc/edit?usp=share_link"",""IN-案例損失機率!U1:AD502""))},""select * where Col1='""&amp;$A24&amp;""'""),""&gt;0"")"),"#DIV/0!")</f>
        <v>#DIV/0!</v>
      </c>
      <c r="D24" s="49" t="str">
        <f>IFERROR(__xludf.DUMMYFUNCTION("AVERAGEIF(QUERY({TRANSPOSE(IMPORTRANGE(""https://docs.google.com/spreadsheets/d/1kujxI94YuL9OSXWn6J6vWxv26Yj3pYgijIVivfOQPYk/edit?usp=share_link"",""IN-案例損失機率!U1:AD502""))},""select * where Col1='""&amp;$A24&amp;""'""),""&gt;0"")"),"#DIV/0!")</f>
        <v>#DIV/0!</v>
      </c>
      <c r="E24" s="49" t="str">
        <f>IFERROR(__xludf.DUMMYFUNCTION("AVERAGEIF(QUERY({TRANSPOSE(IMPORTRANGE(""https://docs.google.com/spreadsheets/d/1U8udSCZ_QzoMBI6FBD9n_ubwu7PxMrD693JcQcNJpbc/edit?usp=share_link"",""IN-案例損失機率!U1:AD502""))},""select * where Col1='""&amp;$A24&amp;""'""),""&gt;0"")"),"#DIV/0!")</f>
        <v>#DIV/0!</v>
      </c>
      <c r="F24" s="49" t="str">
        <f>IFERROR(__xludf.DUMMYFUNCTION("AVERAGEIF(QUERY({TRANSPOSE(IMPORTRANGE(""https://docs.google.com/spreadsheets/d/1M12lEnX_CHjDSTgWhN-WfG1etRC2LDWL58Z2o2sS0xE/edit?usp=share_link"",""IN-案例損失機率!U1:AD502""))},""select * where Col1='""&amp;$A24&amp;""'""),""&gt;0"")"),"#DIV/0!")</f>
        <v>#DIV/0!</v>
      </c>
      <c r="G24" s="49" t="str">
        <f>IFERROR(__xludf.DUMMYFUNCTION("AVERAGEIF(QUERY({TRANSPOSE(IMPORTRANGE(""https://docs.google.com/spreadsheets/d/1S7pxpAN5Ncwwo59e1mhP5kasoSyiC1U3a_9vaq0MPlk/edit?usp=share_link"",""IN-案例損失機率!U1:AD502""))},""select * where Col1='""&amp;$A24&amp;""'""),""&gt;0"")"),"#DIV/0!")</f>
        <v>#DIV/0!</v>
      </c>
      <c r="H24" s="49" t="str">
        <f>IFERROR(__xludf.DUMMYFUNCTION("AVERAGEIF(QUERY({TRANSPOSE(IMPORTRANGE(""https://docs.google.com/spreadsheets/d/1swlyjPL_3sDDfrJGrQny4r-QrjwgXeCGmP1u3YZ_-ms/edit?usp=share_link"",""IN-案例損失機率!U1:AD502""))},""select * where Col1='""&amp;$A24&amp;""'""),""&gt;0"")"),"#DIV/0!")</f>
        <v>#DIV/0!</v>
      </c>
      <c r="I24" s="49" t="str">
        <f>IFERROR(__xludf.DUMMYFUNCTION("AVERAGEIF(QUERY({TRANSPOSE(IMPORTRANGE(""https://docs.google.com/spreadsheets/d/1qIf_B6VTAz6kngi0d8IjodYhVsIq-RV-31ghjlJHm-A/edit?usp=share_link"",""IN-案例損失機率!U1:AD502""))},""select * where Col1='""&amp;$A24&amp;""'""),""&gt;0"")"),"#DIV/0!")</f>
        <v>#DIV/0!</v>
      </c>
      <c r="J24" s="49" t="str">
        <f>IFERROR(__xludf.DUMMYFUNCTION("AVERAGEIF(QUERY({TRANSPOSE(IMPORTRANGE(""https://docs.google.com/spreadsheets/d/1qfSt4Um3H5pMCqFySctVsMhprozDdhubgibRML1BPi4/edit?usp=share_link"",""IN-案例損失機率!U1:AD502""))},""select * where Col1='""&amp;$A24&amp;""'""),""&gt;0"")"),"#DIV/0!")</f>
        <v>#DIV/0!</v>
      </c>
      <c r="K24" s="49" t="str">
        <f>IFERROR(__xludf.DUMMYFUNCTION("AVERAGEIF(QUERY({TRANSPOSE(IMPORTRANGE(""https://docs.google.com/spreadsheets/d/1V6tsygD1UFo9qrXN5fMConFU-KfSDWoR-aMUe8usYOg/edit?usp=share_link"",""IN-案例損失機率!U1:AD502""))},""select * where Col1='""&amp;$A24&amp;""'""),""&gt;0"")"),"#DIV/0!")</f>
        <v>#DIV/0!</v>
      </c>
      <c r="L24" s="49" t="str">
        <f>IFERROR(__xludf.DUMMYFUNCTION("AVERAGEIF(QUERY({TRANSPOSE(IMPORTRANGE(""https://docs.google.com/spreadsheets/d/1_VCKf56QAmF0gpPF9ww3-uf7meSC9NZD2iLJ3YdNePM/edit?usp=share_link"",""IN-案例損失機率!U1:AD502""))},""select * where Col1='""&amp;$A24&amp;""'""),""&gt;0"")"),"#DIV/0!")</f>
        <v>#DIV/0!</v>
      </c>
      <c r="M24" s="49" t="str">
        <f>IFERROR(__xludf.DUMMYFUNCTION("AVERAGEIF(QUERY({TRANSPOSE(IMPORTRANGE(""https://docs.google.com/spreadsheets/d/1RdNC4G3MORnnCixr7bZSlGgUGlE5RAADrt7YnSratHE/edit?usp=share_link"",""IN-案例損失機率!U1:AD502""))},""select * where Col1='""&amp;$A24&amp;""'""),""&gt;0"")"),"#DIV/0!")</f>
        <v>#DIV/0!</v>
      </c>
      <c r="N24" s="49" t="str">
        <f>IFERROR(__xludf.DUMMYFUNCTION("AVERAGEIF(QUERY({TRANSPOSE(IMPORTRANGE(""https://docs.google.com/spreadsheets/d/1gC8hxK8PSzlgX-mN7fwX87dn5gLO10u3nIfnTiNWbuA/edit?usp=share_link"",""IN-案例損失機率!U1:AD502""))},""select * where Col1='""&amp;$A24&amp;""'""),""&gt;0"")"),"#DIV/0!")</f>
        <v>#DIV/0!</v>
      </c>
      <c r="O24" s="49" t="str">
        <f>IFERROR(__xludf.DUMMYFUNCTION("AVERAGEIF(QUERY({TRANSPOSE(IMPORTRANGE(""https://docs.google.com/spreadsheets/d/1B8cPiZeIcOn-Qd3JgkHKMcjZB4fzL4_ujlvGw3F7sHM/edit?usp=share_link"",""IN-案例損失機率!U1:AD502""))},""select * where Col1='""&amp;$A24&amp;""'""),""&gt;0"")"),"#DIV/0!")</f>
        <v>#DIV/0!</v>
      </c>
      <c r="P24" s="49" t="str">
        <f>IFERROR(__xludf.DUMMYFUNCTION("AVERAGEIF(QUERY({TRANSPOSE(IMPORTRANGE(""https://docs.google.com/spreadsheets/d/1U5S65h0MZPz8O8wfa1YOCM6kBTN1_8zRHlH6CIisNzg/edit#gid=1778725847"",""IN-案例損失機率!U1:AD502""))},""select * where Col1='""&amp;$A24&amp;""'""),""&gt;0"")"),"#DIV/0!")</f>
        <v>#DIV/0!</v>
      </c>
      <c r="Q24" s="49" t="str">
        <f>IFERROR(__xludf.DUMMYFUNCTION("AVERAGEIF(QUERY({TRANSPOSE(IMPORTRANGE(""https://docs.google.com/spreadsheets/d/1tNYDxpMCjr8OhGILTiJmjMlz99VcOsC03_c_EZHBCac/edit?usp=share_link"",""IN-案例損失機率!U1:AD502""))},""select * where Col1='""&amp;$A24&amp;""'""),""&gt;0"")"),"#DIV/0!")</f>
        <v>#DIV/0!</v>
      </c>
      <c r="R24" s="49" t="str">
        <f>IFERROR(__xludf.DUMMYFUNCTION("AVERAGEIF(QUERY({TRANSPOSE(IMPORTRANGE(""https://docs.google.com/spreadsheets/d/1vZozQ5iQ5VrH7k7m6S9TXIEHTDthf_o6vyslDgZcn5Q/edit?usp=share_link"",""IN-案例損失機率!U1:AD502""))},""select * where Col1='""&amp;$A24&amp;""'""),""&gt;0"")"),"#DIV/0!")</f>
        <v>#DIV/0!</v>
      </c>
      <c r="S24" s="49" t="str">
        <f>IFERROR(__xludf.DUMMYFUNCTION("AVERAGEIF(QUERY({TRANSPOSE(IMPORTRANGE(""https://docs.google.com/spreadsheets/d/1PmUbHfZJzt7siSQTWGIhsEF35X21ca3eAvUqMAEdSJU/edit?usp=share_link"",""IN-案例損失機率!U1:AD502""))},""select * where Col1='""&amp;$A24&amp;""'""),""&gt;0"")"),"#DIV/0!")</f>
        <v>#DIV/0!</v>
      </c>
      <c r="T24" s="49" t="str">
        <f>IFERROR(__xludf.DUMMYFUNCTION("AVERAGEIF(QUERY({TRANSPOSE(IMPORTRANGE(""https://docs.google.com/spreadsheets/d/1xAvmV1dqJN_ClTObvDEwOHmYidNfyL0iyWqhz4cxRUs/edit?usp=sharing"",""IN-案例損失機率!U1:AD502""))},""select * where Col1='""&amp;$A24&amp;""'""),""&gt;0"")"),"#DIV/0!")</f>
        <v>#DIV/0!</v>
      </c>
      <c r="U24" s="49" t="str">
        <f>IFERROR(__xludf.DUMMYFUNCTION("AVERAGEIF(QUERY({TRANSPOSE(IMPORTRANGE(""https://docs.google.com/spreadsheets/d/1K-U1VOEkekSkvIuOTLramDSL5l6pb7stCKk-oIY8laE/edit?usp=share_link"",""IN-案例損失機率!U1:AD502""))},""select * where Col1='""&amp;$A24&amp;""'""),""&gt;0"")"),"#DIV/0!")</f>
        <v>#DIV/0!</v>
      </c>
      <c r="V24" s="49" t="str">
        <f>IFERROR(__xludf.DUMMYFUNCTION("AVERAGEIF(QUERY({TRANSPOSE(IMPORTRANGE(""https://docs.google.com/spreadsheets/d/1Jm7uRJI6pOxy50jc0ZwXeixnUp6UO-mcnc53mLlV9lo/edit?usp=share_link"",""IN-案例損失機率!U1:AD502""))},""select * where Col1='""&amp;$A24&amp;""'""),""&gt;0"")"),"#DIV/0!")</f>
        <v>#DIV/0!</v>
      </c>
      <c r="W24" s="49" t="str">
        <f>IFERROR(__xludf.DUMMYFUNCTION("AVERAGEIF(QUERY({TRANSPOSE(IMPORTRANGE(""https://docs.google.com/spreadsheets/d/1432r4Q6gFqKJ-l9xtbjR9no5K78N0hYLEmTJj5Y2aNY/edit?usp=share_link"",""IN-案例損失機率!U1:AD502""))},""select * where Col1='""&amp;$A24&amp;""'""),""&gt;0"")"),"#DIV/0!")</f>
        <v>#DIV/0!</v>
      </c>
      <c r="X24" s="49" t="str">
        <f>IFERROR(__xludf.DUMMYFUNCTION("AVERAGEIF(QUERY({TRANSPOSE(IMPORTRANGE(""https://docs.google.com/spreadsheets/d/1DVXEaZ9hcV9qu8VolurcNxY5V8gQ8LsIi5a85Wsw9Po/edit?usp=share_link"",""IN-案例損失機率!U1:AD502""))},""select * where Col1='""&amp;$A24&amp;""'""),""&gt;0"")"),"#DIV/0!")</f>
        <v>#DIV/0!</v>
      </c>
      <c r="Y24" s="49" t="str">
        <f>IFERROR(__xludf.DUMMYFUNCTION("AVERAGEIF(QUERY({TRANSPOSE(IMPORTRANGE(""https://docs.google.com/spreadsheets/d/1IcFK7Y-5zkWAlUD5cpc1mAs86lmwve_bgLw3wdZig8E/edit?usp=share_link"",""IN-案例損失機率!U1:AD502""))},""select * where Col1='""&amp;$A24&amp;""'""),""&gt;0"")"),"#DIV/0!")</f>
        <v>#DIV/0!</v>
      </c>
      <c r="Z24" s="49" t="str">
        <f>IFERROR(__xludf.DUMMYFUNCTION("AVERAGEIF(QUERY({TRANSPOSE(IMPORTRANGE(""https://docs.google.com/spreadsheets/d/1Ixl8jtNz2EiMLY_QYD63IRT4j7L627seq4sLK3YISsw/edit?usp=share_link"",""IN-案例損失機率!U1:AD502""))},""select * where Col1='""&amp;$A24&amp;""'""),""&gt;0"")"),"#DIV/0!")</f>
        <v>#DIV/0!</v>
      </c>
      <c r="AA24" s="49" t="str">
        <f>IFERROR(__xludf.DUMMYFUNCTION("AVERAGEIF(QUERY({TRANSPOSE(IMPORTRANGE(""https://docs.google.com/spreadsheets/d/1dJl4U62GKA5t7aapzzY2_9dSeZDTolcdr_bPV4nnAkw/edit?usp=share_link"",""IN-案例損失機率!U1:AD502""))},""select * where Col1='""&amp;$A24&amp;""'""),""&gt;0"")"),"#DIV/0!")</f>
        <v>#DIV/0!</v>
      </c>
      <c r="AB24" s="49" t="str">
        <f>IFERROR(__xludf.DUMMYFUNCTION("AVERAGEIF(QUERY({TRANSPOSE(IMPORTRANGE(""https://docs.google.com/spreadsheets/d/1AMhlPsxJ_ORVhDRWyKbwTnx4gSymsO3qxr_6ZOoP86Q/edit?usp=share_link"",""IN-案例損失機率!U1:AD502""))},""select * where Col1='""&amp;$A24&amp;""'""),""&gt;0"")"),"#DIV/0!")</f>
        <v>#DIV/0!</v>
      </c>
    </row>
    <row r="25" ht="30.0" customHeight="1">
      <c r="A25" s="45" t="s">
        <v>177</v>
      </c>
      <c r="B25" s="48" t="str">
        <f>IFERROR(__xludf.DUMMYFUNCTION("AVERAGEIF(QUERY({TRANSPOSE(IMPORTRANGE(""https://docs.google.com/spreadsheets/d/1YYNUZ9RW9034EMLDp5-m19i6R-xdTe70wberwaq-8zs/edit#gid=1778725847"",""IN-案例損失機率!U1:AD502""))},""select * where Col1='""&amp;$A25&amp;""'""),""&gt;0"")"),"#DIV/0!")</f>
        <v>#DIV/0!</v>
      </c>
      <c r="C25" s="48" t="str">
        <f>IFERROR(__xludf.DUMMYFUNCTION("AVERAGEIF(QUERY({TRANSPOSE(IMPORTRANGE(""https://docs.google.com/spreadsheets/d/1_iJCYlYq4CcYNKhor4zgSP188oNelfImt8z59yoPJUc/edit?usp=share_link"",""IN-案例損失機率!U1:AD502""))},""select * where Col1='""&amp;$A25&amp;""'""),""&gt;0"")"),"#DIV/0!")</f>
        <v>#DIV/0!</v>
      </c>
      <c r="D25" s="48" t="str">
        <f>IFERROR(__xludf.DUMMYFUNCTION("AVERAGEIF(QUERY({TRANSPOSE(IMPORTRANGE(""https://docs.google.com/spreadsheets/d/1kujxI94YuL9OSXWn6J6vWxv26Yj3pYgijIVivfOQPYk/edit?usp=share_link"",""IN-案例損失機率!U1:AD502""))},""select * where Col1='""&amp;$A25&amp;""'""),""&gt;0"")"),"#DIV/0!")</f>
        <v>#DIV/0!</v>
      </c>
      <c r="E25" s="48" t="str">
        <f>IFERROR(__xludf.DUMMYFUNCTION("AVERAGEIF(QUERY({TRANSPOSE(IMPORTRANGE(""https://docs.google.com/spreadsheets/d/1U8udSCZ_QzoMBI6FBD9n_ubwu7PxMrD693JcQcNJpbc/edit?usp=share_link"",""IN-案例損失機率!U1:AD502""))},""select * where Col1='""&amp;$A25&amp;""'""),""&gt;0"")"),"#DIV/0!")</f>
        <v>#DIV/0!</v>
      </c>
      <c r="F25" s="48" t="str">
        <f>IFERROR(__xludf.DUMMYFUNCTION("AVERAGEIF(QUERY({TRANSPOSE(IMPORTRANGE(""https://docs.google.com/spreadsheets/d/1M12lEnX_CHjDSTgWhN-WfG1etRC2LDWL58Z2o2sS0xE/edit?usp=share_link"",""IN-案例損失機率!U1:AD502""))},""select * where Col1='""&amp;$A25&amp;""'""),""&gt;0"")"),"#DIV/0!")</f>
        <v>#DIV/0!</v>
      </c>
      <c r="G25" s="48" t="str">
        <f>IFERROR(__xludf.DUMMYFUNCTION("AVERAGEIF(QUERY({TRANSPOSE(IMPORTRANGE(""https://docs.google.com/spreadsheets/d/1S7pxpAN5Ncwwo59e1mhP5kasoSyiC1U3a_9vaq0MPlk/edit?usp=share_link"",""IN-案例損失機率!U1:AD502""))},""select * where Col1='""&amp;$A25&amp;""'""),""&gt;0"")"),"#DIV/0!")</f>
        <v>#DIV/0!</v>
      </c>
      <c r="H25" s="48" t="str">
        <f>IFERROR(__xludf.DUMMYFUNCTION("AVERAGEIF(QUERY({TRANSPOSE(IMPORTRANGE(""https://docs.google.com/spreadsheets/d/1swlyjPL_3sDDfrJGrQny4r-QrjwgXeCGmP1u3YZ_-ms/edit?usp=share_link"",""IN-案例損失機率!U1:AD502""))},""select * where Col1='""&amp;$A25&amp;""'""),""&gt;0"")"),"#DIV/0!")</f>
        <v>#DIV/0!</v>
      </c>
      <c r="I25" s="48" t="str">
        <f>IFERROR(__xludf.DUMMYFUNCTION("AVERAGEIF(QUERY({TRANSPOSE(IMPORTRANGE(""https://docs.google.com/spreadsheets/d/1qIf_B6VTAz6kngi0d8IjodYhVsIq-RV-31ghjlJHm-A/edit?usp=share_link"",""IN-案例損失機率!U1:AD502""))},""select * where Col1='""&amp;$A25&amp;""'""),""&gt;0"")"),"#DIV/0!")</f>
        <v>#DIV/0!</v>
      </c>
      <c r="J25" s="48" t="str">
        <f>IFERROR(__xludf.DUMMYFUNCTION("AVERAGEIF(QUERY({TRANSPOSE(IMPORTRANGE(""https://docs.google.com/spreadsheets/d/1qfSt4Um3H5pMCqFySctVsMhprozDdhubgibRML1BPi4/edit?usp=share_link"",""IN-案例損失機率!U1:AD502""))},""select * where Col1='""&amp;$A25&amp;""'""),""&gt;0"")"),"#DIV/0!")</f>
        <v>#DIV/0!</v>
      </c>
      <c r="K25" s="48" t="str">
        <f>IFERROR(__xludf.DUMMYFUNCTION("AVERAGEIF(QUERY({TRANSPOSE(IMPORTRANGE(""https://docs.google.com/spreadsheets/d/1V6tsygD1UFo9qrXN5fMConFU-KfSDWoR-aMUe8usYOg/edit?usp=share_link"",""IN-案例損失機率!U1:AD502""))},""select * where Col1='""&amp;$A25&amp;""'""),""&gt;0"")"),"#DIV/0!")</f>
        <v>#DIV/0!</v>
      </c>
      <c r="L25" s="48" t="str">
        <f>IFERROR(__xludf.DUMMYFUNCTION("AVERAGEIF(QUERY({TRANSPOSE(IMPORTRANGE(""https://docs.google.com/spreadsheets/d/1_VCKf56QAmF0gpPF9ww3-uf7meSC9NZD2iLJ3YdNePM/edit?usp=share_link"",""IN-案例損失機率!U1:AD502""))},""select * where Col1='""&amp;$A25&amp;""'""),""&gt;0"")"),"#DIV/0!")</f>
        <v>#DIV/0!</v>
      </c>
      <c r="M25" s="48" t="str">
        <f>IFERROR(__xludf.DUMMYFUNCTION("AVERAGEIF(QUERY({TRANSPOSE(IMPORTRANGE(""https://docs.google.com/spreadsheets/d/1RdNC4G3MORnnCixr7bZSlGgUGlE5RAADrt7YnSratHE/edit?usp=share_link"",""IN-案例損失機率!U1:AD502""))},""select * where Col1='""&amp;$A25&amp;""'""),""&gt;0"")"),"#DIV/0!")</f>
        <v>#DIV/0!</v>
      </c>
      <c r="N25" s="48" t="str">
        <f>IFERROR(__xludf.DUMMYFUNCTION("AVERAGEIF(QUERY({TRANSPOSE(IMPORTRANGE(""https://docs.google.com/spreadsheets/d/1gC8hxK8PSzlgX-mN7fwX87dn5gLO10u3nIfnTiNWbuA/edit?usp=share_link"",""IN-案例損失機率!U1:AD502""))},""select * where Col1='""&amp;$A25&amp;""'""),""&gt;0"")"),"#DIV/0!")</f>
        <v>#DIV/0!</v>
      </c>
      <c r="O25" s="48" t="str">
        <f>IFERROR(__xludf.DUMMYFUNCTION("AVERAGEIF(QUERY({TRANSPOSE(IMPORTRANGE(""https://docs.google.com/spreadsheets/d/1B8cPiZeIcOn-Qd3JgkHKMcjZB4fzL4_ujlvGw3F7sHM/edit?usp=share_link"",""IN-案例損失機率!U1:AD502""))},""select * where Col1='""&amp;$A25&amp;""'""),""&gt;0"")"),"#DIV/0!")</f>
        <v>#DIV/0!</v>
      </c>
      <c r="P25" s="48" t="str">
        <f>IFERROR(__xludf.DUMMYFUNCTION("AVERAGEIF(QUERY({TRANSPOSE(IMPORTRANGE(""https://docs.google.com/spreadsheets/d/1U5S65h0MZPz8O8wfa1YOCM6kBTN1_8zRHlH6CIisNzg/edit#gid=1778725847"",""IN-案例損失機率!U1:AD502""))},""select * where Col1='""&amp;$A25&amp;""'""),""&gt;0"")"),"#DIV/0!")</f>
        <v>#DIV/0!</v>
      </c>
      <c r="Q25" s="48" t="str">
        <f>IFERROR(__xludf.DUMMYFUNCTION("AVERAGEIF(QUERY({TRANSPOSE(IMPORTRANGE(""https://docs.google.com/spreadsheets/d/1tNYDxpMCjr8OhGILTiJmjMlz99VcOsC03_c_EZHBCac/edit?usp=share_link"",""IN-案例損失機率!U1:AD502""))},""select * where Col1='""&amp;$A25&amp;""'""),""&gt;0"")"),"#DIV/0!")</f>
        <v>#DIV/0!</v>
      </c>
      <c r="R25" s="48" t="str">
        <f>IFERROR(__xludf.DUMMYFUNCTION("AVERAGEIF(QUERY({TRANSPOSE(IMPORTRANGE(""https://docs.google.com/spreadsheets/d/1vZozQ5iQ5VrH7k7m6S9TXIEHTDthf_o6vyslDgZcn5Q/edit?usp=share_link"",""IN-案例損失機率!U1:AD502""))},""select * where Col1='""&amp;$A25&amp;""'""),""&gt;0"")"),"#DIV/0!")</f>
        <v>#DIV/0!</v>
      </c>
      <c r="S25" s="48" t="str">
        <f>IFERROR(__xludf.DUMMYFUNCTION("AVERAGEIF(QUERY({TRANSPOSE(IMPORTRANGE(""https://docs.google.com/spreadsheets/d/1PmUbHfZJzt7siSQTWGIhsEF35X21ca3eAvUqMAEdSJU/edit?usp=share_link"",""IN-案例損失機率!U1:AD502""))},""select * where Col1='""&amp;$A25&amp;""'""),""&gt;0"")"),"#DIV/0!")</f>
        <v>#DIV/0!</v>
      </c>
      <c r="T25" s="48" t="str">
        <f>IFERROR(__xludf.DUMMYFUNCTION("AVERAGEIF(QUERY({TRANSPOSE(IMPORTRANGE(""https://docs.google.com/spreadsheets/d/1xAvmV1dqJN_ClTObvDEwOHmYidNfyL0iyWqhz4cxRUs/edit?usp=sharing"",""IN-案例損失機率!U1:AD502""))},""select * where Col1='""&amp;$A25&amp;""'""),""&gt;0"")"),"#DIV/0!")</f>
        <v>#DIV/0!</v>
      </c>
      <c r="U25" s="48" t="str">
        <f>IFERROR(__xludf.DUMMYFUNCTION("AVERAGEIF(QUERY({TRANSPOSE(IMPORTRANGE(""https://docs.google.com/spreadsheets/d/1K-U1VOEkekSkvIuOTLramDSL5l6pb7stCKk-oIY8laE/edit?usp=share_link"",""IN-案例損失機率!U1:AD502""))},""select * where Col1='""&amp;$A25&amp;""'""),""&gt;0"")"),"#DIV/0!")</f>
        <v>#DIV/0!</v>
      </c>
      <c r="V25" s="48" t="str">
        <f>IFERROR(__xludf.DUMMYFUNCTION("AVERAGEIF(QUERY({TRANSPOSE(IMPORTRANGE(""https://docs.google.com/spreadsheets/d/1Jm7uRJI6pOxy50jc0ZwXeixnUp6UO-mcnc53mLlV9lo/edit?usp=share_link"",""IN-案例損失機率!U1:AD502""))},""select * where Col1='""&amp;$A25&amp;""'""),""&gt;0"")"),"#DIV/0!")</f>
        <v>#DIV/0!</v>
      </c>
      <c r="W25" s="48" t="str">
        <f>IFERROR(__xludf.DUMMYFUNCTION("AVERAGEIF(QUERY({TRANSPOSE(IMPORTRANGE(""https://docs.google.com/spreadsheets/d/1432r4Q6gFqKJ-l9xtbjR9no5K78N0hYLEmTJj5Y2aNY/edit?usp=share_link"",""IN-案例損失機率!U1:AD502""))},""select * where Col1='""&amp;$A25&amp;""'""),""&gt;0"")"),"#DIV/0!")</f>
        <v>#DIV/0!</v>
      </c>
      <c r="X25" s="48" t="str">
        <f>IFERROR(__xludf.DUMMYFUNCTION("AVERAGEIF(QUERY({TRANSPOSE(IMPORTRANGE(""https://docs.google.com/spreadsheets/d/1DVXEaZ9hcV9qu8VolurcNxY5V8gQ8LsIi5a85Wsw9Po/edit?usp=share_link"",""IN-案例損失機率!U1:AD502""))},""select * where Col1='""&amp;$A25&amp;""'""),""&gt;0"")"),"#DIV/0!")</f>
        <v>#DIV/0!</v>
      </c>
      <c r="Y25" s="48" t="str">
        <f>IFERROR(__xludf.DUMMYFUNCTION("AVERAGEIF(QUERY({TRANSPOSE(IMPORTRANGE(""https://docs.google.com/spreadsheets/d/1IcFK7Y-5zkWAlUD5cpc1mAs86lmwve_bgLw3wdZig8E/edit?usp=share_link"",""IN-案例損失機率!U1:AD502""))},""select * where Col1='""&amp;$A25&amp;""'""),""&gt;0"")"),"#DIV/0!")</f>
        <v>#DIV/0!</v>
      </c>
      <c r="Z25" s="48" t="str">
        <f>IFERROR(__xludf.DUMMYFUNCTION("AVERAGEIF(QUERY({TRANSPOSE(IMPORTRANGE(""https://docs.google.com/spreadsheets/d/1Ixl8jtNz2EiMLY_QYD63IRT4j7L627seq4sLK3YISsw/edit?usp=share_link"",""IN-案例損失機率!U1:AD502""))},""select * where Col1='""&amp;$A25&amp;""'""),""&gt;0"")"),"#DIV/0!")</f>
        <v>#DIV/0!</v>
      </c>
      <c r="AA25" s="48" t="str">
        <f>IFERROR(__xludf.DUMMYFUNCTION("AVERAGEIF(QUERY({TRANSPOSE(IMPORTRANGE(""https://docs.google.com/spreadsheets/d/1dJl4U62GKA5t7aapzzY2_9dSeZDTolcdr_bPV4nnAkw/edit?usp=share_link"",""IN-案例損失機率!U1:AD502""))},""select * where Col1='""&amp;$A25&amp;""'""),""&gt;0"")"),"#DIV/0!")</f>
        <v>#DIV/0!</v>
      </c>
      <c r="AB25" s="48" t="str">
        <f>IFERROR(__xludf.DUMMYFUNCTION("AVERAGEIF(QUERY({TRANSPOSE(IMPORTRANGE(""https://docs.google.com/spreadsheets/d/1AMhlPsxJ_ORVhDRWyKbwTnx4gSymsO3qxr_6ZOoP86Q/edit?usp=share_link"",""IN-案例損失機率!U1:AD502""))},""select * where Col1='""&amp;$A25&amp;""'""),""&gt;0"")"),"#DIV/0!")</f>
        <v>#DIV/0!</v>
      </c>
    </row>
    <row r="26" ht="30.0" customHeight="1">
      <c r="A26" s="45" t="s">
        <v>178</v>
      </c>
      <c r="B26" s="49" t="str">
        <f>IFERROR(__xludf.DUMMYFUNCTION("AVERAGEIF(QUERY({TRANSPOSE(IMPORTRANGE(""https://docs.google.com/spreadsheets/d/1YYNUZ9RW9034EMLDp5-m19i6R-xdTe70wberwaq-8zs/edit#gid=1778725847"",""IN-案例損失機率!U1:AD502""))},""select * where Col1='""&amp;$A26&amp;""'""),""&gt;0"")"),"#DIV/0!")</f>
        <v>#DIV/0!</v>
      </c>
      <c r="C26" s="49" t="str">
        <f>IFERROR(__xludf.DUMMYFUNCTION("AVERAGEIF(QUERY({TRANSPOSE(IMPORTRANGE(""https://docs.google.com/spreadsheets/d/1_iJCYlYq4CcYNKhor4zgSP188oNelfImt8z59yoPJUc/edit?usp=share_link"",""IN-案例損失機率!U1:AD502""))},""select * where Col1='""&amp;$A26&amp;""'""),""&gt;0"")"),"#DIV/0!")</f>
        <v>#DIV/0!</v>
      </c>
      <c r="D26" s="49" t="str">
        <f>IFERROR(__xludf.DUMMYFUNCTION("AVERAGEIF(QUERY({TRANSPOSE(IMPORTRANGE(""https://docs.google.com/spreadsheets/d/1kujxI94YuL9OSXWn6J6vWxv26Yj3pYgijIVivfOQPYk/edit?usp=share_link"",""IN-案例損失機率!U1:AD502""))},""select * where Col1='""&amp;$A26&amp;""'""),""&gt;0"")"),"#DIV/0!")</f>
        <v>#DIV/0!</v>
      </c>
      <c r="E26" s="49" t="str">
        <f>IFERROR(__xludf.DUMMYFUNCTION("AVERAGEIF(QUERY({TRANSPOSE(IMPORTRANGE(""https://docs.google.com/spreadsheets/d/1U8udSCZ_QzoMBI6FBD9n_ubwu7PxMrD693JcQcNJpbc/edit?usp=share_link"",""IN-案例損失機率!U1:AD502""))},""select * where Col1='""&amp;$A26&amp;""'""),""&gt;0"")"),"#DIV/0!")</f>
        <v>#DIV/0!</v>
      </c>
      <c r="F26" s="49" t="str">
        <f>IFERROR(__xludf.DUMMYFUNCTION("AVERAGEIF(QUERY({TRANSPOSE(IMPORTRANGE(""https://docs.google.com/spreadsheets/d/1M12lEnX_CHjDSTgWhN-WfG1etRC2LDWL58Z2o2sS0xE/edit?usp=share_link"",""IN-案例損失機率!U1:AD502""))},""select * where Col1='""&amp;$A26&amp;""'""),""&gt;0"")"),"#DIV/0!")</f>
        <v>#DIV/0!</v>
      </c>
      <c r="G26" s="49" t="str">
        <f>IFERROR(__xludf.DUMMYFUNCTION("AVERAGEIF(QUERY({TRANSPOSE(IMPORTRANGE(""https://docs.google.com/spreadsheets/d/1S7pxpAN5Ncwwo59e1mhP5kasoSyiC1U3a_9vaq0MPlk/edit?usp=share_link"",""IN-案例損失機率!U1:AD502""))},""select * where Col1='""&amp;$A26&amp;""'""),""&gt;0"")"),"#DIV/0!")</f>
        <v>#DIV/0!</v>
      </c>
      <c r="H26" s="49" t="str">
        <f>IFERROR(__xludf.DUMMYFUNCTION("AVERAGEIF(QUERY({TRANSPOSE(IMPORTRANGE(""https://docs.google.com/spreadsheets/d/1swlyjPL_3sDDfrJGrQny4r-QrjwgXeCGmP1u3YZ_-ms/edit?usp=share_link"",""IN-案例損失機率!U1:AD502""))},""select * where Col1='""&amp;$A26&amp;""'""),""&gt;0"")"),"#DIV/0!")</f>
        <v>#DIV/0!</v>
      </c>
      <c r="I26" s="49" t="str">
        <f>IFERROR(__xludf.DUMMYFUNCTION("AVERAGEIF(QUERY({TRANSPOSE(IMPORTRANGE(""https://docs.google.com/spreadsheets/d/1qIf_B6VTAz6kngi0d8IjodYhVsIq-RV-31ghjlJHm-A/edit?usp=share_link"",""IN-案例損失機率!U1:AD502""))},""select * where Col1='""&amp;$A26&amp;""'""),""&gt;0"")"),"#DIV/0!")</f>
        <v>#DIV/0!</v>
      </c>
      <c r="J26" s="49" t="str">
        <f>IFERROR(__xludf.DUMMYFUNCTION("AVERAGEIF(QUERY({TRANSPOSE(IMPORTRANGE(""https://docs.google.com/spreadsheets/d/1qfSt4Um3H5pMCqFySctVsMhprozDdhubgibRML1BPi4/edit?usp=share_link"",""IN-案例損失機率!U1:AD502""))},""select * where Col1='""&amp;$A26&amp;""'""),""&gt;0"")"),"#DIV/0!")</f>
        <v>#DIV/0!</v>
      </c>
      <c r="K26" s="49" t="str">
        <f>IFERROR(__xludf.DUMMYFUNCTION("AVERAGEIF(QUERY({TRANSPOSE(IMPORTRANGE(""https://docs.google.com/spreadsheets/d/1V6tsygD1UFo9qrXN5fMConFU-KfSDWoR-aMUe8usYOg/edit?usp=share_link"",""IN-案例損失機率!U1:AD502""))},""select * where Col1='""&amp;$A26&amp;""'""),""&gt;0"")"),"#DIV/0!")</f>
        <v>#DIV/0!</v>
      </c>
      <c r="L26" s="49" t="str">
        <f>IFERROR(__xludf.DUMMYFUNCTION("AVERAGEIF(QUERY({TRANSPOSE(IMPORTRANGE(""https://docs.google.com/spreadsheets/d/1_VCKf56QAmF0gpPF9ww3-uf7meSC9NZD2iLJ3YdNePM/edit?usp=share_link"",""IN-案例損失機率!U1:AD502""))},""select * where Col1='""&amp;$A26&amp;""'""),""&gt;0"")"),"#DIV/0!")</f>
        <v>#DIV/0!</v>
      </c>
      <c r="M26" s="49" t="str">
        <f>IFERROR(__xludf.DUMMYFUNCTION("AVERAGEIF(QUERY({TRANSPOSE(IMPORTRANGE(""https://docs.google.com/spreadsheets/d/1RdNC4G3MORnnCixr7bZSlGgUGlE5RAADrt7YnSratHE/edit?usp=share_link"",""IN-案例損失機率!U1:AD502""))},""select * where Col1='""&amp;$A26&amp;""'""),""&gt;0"")"),"#DIV/0!")</f>
        <v>#DIV/0!</v>
      </c>
      <c r="N26" s="49" t="str">
        <f>IFERROR(__xludf.DUMMYFUNCTION("AVERAGEIF(QUERY({TRANSPOSE(IMPORTRANGE(""https://docs.google.com/spreadsheets/d/1gC8hxK8PSzlgX-mN7fwX87dn5gLO10u3nIfnTiNWbuA/edit?usp=share_link"",""IN-案例損失機率!U1:AD502""))},""select * where Col1='""&amp;$A26&amp;""'""),""&gt;0"")"),"#DIV/0!")</f>
        <v>#DIV/0!</v>
      </c>
      <c r="O26" s="49" t="str">
        <f>IFERROR(__xludf.DUMMYFUNCTION("AVERAGEIF(QUERY({TRANSPOSE(IMPORTRANGE(""https://docs.google.com/spreadsheets/d/1B8cPiZeIcOn-Qd3JgkHKMcjZB4fzL4_ujlvGw3F7sHM/edit?usp=share_link"",""IN-案例損失機率!U1:AD502""))},""select * where Col1='""&amp;$A26&amp;""'""),""&gt;0"")"),"#DIV/0!")</f>
        <v>#DIV/0!</v>
      </c>
      <c r="P26" s="49" t="str">
        <f>IFERROR(__xludf.DUMMYFUNCTION("AVERAGEIF(QUERY({TRANSPOSE(IMPORTRANGE(""https://docs.google.com/spreadsheets/d/1U5S65h0MZPz8O8wfa1YOCM6kBTN1_8zRHlH6CIisNzg/edit#gid=1778725847"",""IN-案例損失機率!U1:AD502""))},""select * where Col1='""&amp;$A26&amp;""'""),""&gt;0"")"),"#DIV/0!")</f>
        <v>#DIV/0!</v>
      </c>
      <c r="Q26" s="49" t="str">
        <f>IFERROR(__xludf.DUMMYFUNCTION("AVERAGEIF(QUERY({TRANSPOSE(IMPORTRANGE(""https://docs.google.com/spreadsheets/d/1tNYDxpMCjr8OhGILTiJmjMlz99VcOsC03_c_EZHBCac/edit?usp=share_link"",""IN-案例損失機率!U1:AD502""))},""select * where Col1='""&amp;$A26&amp;""'""),""&gt;0"")"),"#DIV/0!")</f>
        <v>#DIV/0!</v>
      </c>
      <c r="R26" s="49" t="str">
        <f>IFERROR(__xludf.DUMMYFUNCTION("AVERAGEIF(QUERY({TRANSPOSE(IMPORTRANGE(""https://docs.google.com/spreadsheets/d/1vZozQ5iQ5VrH7k7m6S9TXIEHTDthf_o6vyslDgZcn5Q/edit?usp=share_link"",""IN-案例損失機率!U1:AD502""))},""select * where Col1='""&amp;$A26&amp;""'""),""&gt;0"")"),"#DIV/0!")</f>
        <v>#DIV/0!</v>
      </c>
      <c r="S26" s="49" t="str">
        <f>IFERROR(__xludf.DUMMYFUNCTION("AVERAGEIF(QUERY({TRANSPOSE(IMPORTRANGE(""https://docs.google.com/spreadsheets/d/1PmUbHfZJzt7siSQTWGIhsEF35X21ca3eAvUqMAEdSJU/edit?usp=share_link"",""IN-案例損失機率!U1:AD502""))},""select * where Col1='""&amp;$A26&amp;""'""),""&gt;0"")"),"#DIV/0!")</f>
        <v>#DIV/0!</v>
      </c>
      <c r="T26" s="49" t="str">
        <f>IFERROR(__xludf.DUMMYFUNCTION("AVERAGEIF(QUERY({TRANSPOSE(IMPORTRANGE(""https://docs.google.com/spreadsheets/d/1xAvmV1dqJN_ClTObvDEwOHmYidNfyL0iyWqhz4cxRUs/edit?usp=sharing"",""IN-案例損失機率!U1:AD502""))},""select * where Col1='""&amp;$A26&amp;""'""),""&gt;0"")"),"#DIV/0!")</f>
        <v>#DIV/0!</v>
      </c>
      <c r="U26" s="49" t="str">
        <f>IFERROR(__xludf.DUMMYFUNCTION("AVERAGEIF(QUERY({TRANSPOSE(IMPORTRANGE(""https://docs.google.com/spreadsheets/d/1K-U1VOEkekSkvIuOTLramDSL5l6pb7stCKk-oIY8laE/edit?usp=share_link"",""IN-案例損失機率!U1:AD502""))},""select * where Col1='""&amp;$A26&amp;""'""),""&gt;0"")"),"#DIV/0!")</f>
        <v>#DIV/0!</v>
      </c>
      <c r="V26" s="49" t="str">
        <f>IFERROR(__xludf.DUMMYFUNCTION("AVERAGEIF(QUERY({TRANSPOSE(IMPORTRANGE(""https://docs.google.com/spreadsheets/d/1Jm7uRJI6pOxy50jc0ZwXeixnUp6UO-mcnc53mLlV9lo/edit?usp=share_link"",""IN-案例損失機率!U1:AD502""))},""select * where Col1='""&amp;$A26&amp;""'""),""&gt;0"")"),"#DIV/0!")</f>
        <v>#DIV/0!</v>
      </c>
      <c r="W26" s="49" t="str">
        <f>IFERROR(__xludf.DUMMYFUNCTION("AVERAGEIF(QUERY({TRANSPOSE(IMPORTRANGE(""https://docs.google.com/spreadsheets/d/1432r4Q6gFqKJ-l9xtbjR9no5K78N0hYLEmTJj5Y2aNY/edit?usp=share_link"",""IN-案例損失機率!U1:AD502""))},""select * where Col1='""&amp;$A26&amp;""'""),""&gt;0"")"),"#DIV/0!")</f>
        <v>#DIV/0!</v>
      </c>
      <c r="X26" s="49" t="str">
        <f>IFERROR(__xludf.DUMMYFUNCTION("AVERAGEIF(QUERY({TRANSPOSE(IMPORTRANGE(""https://docs.google.com/spreadsheets/d/1DVXEaZ9hcV9qu8VolurcNxY5V8gQ8LsIi5a85Wsw9Po/edit?usp=share_link"",""IN-案例損失機率!U1:AD502""))},""select * where Col1='""&amp;$A26&amp;""'""),""&gt;0"")"),"#DIV/0!")</f>
        <v>#DIV/0!</v>
      </c>
      <c r="Y26" s="49" t="str">
        <f>IFERROR(__xludf.DUMMYFUNCTION("AVERAGEIF(QUERY({TRANSPOSE(IMPORTRANGE(""https://docs.google.com/spreadsheets/d/1IcFK7Y-5zkWAlUD5cpc1mAs86lmwve_bgLw3wdZig8E/edit?usp=share_link"",""IN-案例損失機率!U1:AD502""))},""select * where Col1='""&amp;$A26&amp;""'""),""&gt;0"")"),"#DIV/0!")</f>
        <v>#DIV/0!</v>
      </c>
      <c r="Z26" s="49" t="str">
        <f>IFERROR(__xludf.DUMMYFUNCTION("AVERAGEIF(QUERY({TRANSPOSE(IMPORTRANGE(""https://docs.google.com/spreadsheets/d/1Ixl8jtNz2EiMLY_QYD63IRT4j7L627seq4sLK3YISsw/edit?usp=share_link"",""IN-案例損失機率!U1:AD502""))},""select * where Col1='""&amp;$A26&amp;""'""),""&gt;0"")"),"#DIV/0!")</f>
        <v>#DIV/0!</v>
      </c>
      <c r="AA26" s="49" t="str">
        <f>IFERROR(__xludf.DUMMYFUNCTION("AVERAGEIF(QUERY({TRANSPOSE(IMPORTRANGE(""https://docs.google.com/spreadsheets/d/1dJl4U62GKA5t7aapzzY2_9dSeZDTolcdr_bPV4nnAkw/edit?usp=share_link"",""IN-案例損失機率!U1:AD502""))},""select * where Col1='""&amp;$A26&amp;""'""),""&gt;0"")"),"#DIV/0!")</f>
        <v>#DIV/0!</v>
      </c>
      <c r="AB26" s="49" t="str">
        <f>IFERROR(__xludf.DUMMYFUNCTION("AVERAGEIF(QUERY({TRANSPOSE(IMPORTRANGE(""https://docs.google.com/spreadsheets/d/1AMhlPsxJ_ORVhDRWyKbwTnx4gSymsO3qxr_6ZOoP86Q/edit?usp=share_link"",""IN-案例損失機率!U1:AD502""))},""select * where Col1='""&amp;$A26&amp;""'""),""&gt;0"")"),"#DIV/0!")</f>
        <v>#DIV/0!</v>
      </c>
    </row>
    <row r="27" ht="30.0" customHeight="1">
      <c r="A27" s="45" t="s">
        <v>179</v>
      </c>
      <c r="B27" s="48" t="str">
        <f>IFERROR(__xludf.DUMMYFUNCTION("AVERAGEIF(QUERY({TRANSPOSE(IMPORTRANGE(""https://docs.google.com/spreadsheets/d/1YYNUZ9RW9034EMLDp5-m19i6R-xdTe70wberwaq-8zs/edit#gid=1778725847"",""IN-案例損失機率!U1:AD502""))},""select * where Col1='""&amp;$A27&amp;""'""),""&gt;0"")"),"#DIV/0!")</f>
        <v>#DIV/0!</v>
      </c>
      <c r="C27" s="48" t="str">
        <f>IFERROR(__xludf.DUMMYFUNCTION("AVERAGEIF(QUERY({TRANSPOSE(IMPORTRANGE(""https://docs.google.com/spreadsheets/d/1_iJCYlYq4CcYNKhor4zgSP188oNelfImt8z59yoPJUc/edit?usp=share_link"",""IN-案例損失機率!U1:AD502""))},""select * where Col1='""&amp;$A27&amp;""'""),""&gt;0"")"),"#DIV/0!")</f>
        <v>#DIV/0!</v>
      </c>
      <c r="D27" s="48" t="str">
        <f>IFERROR(__xludf.DUMMYFUNCTION("AVERAGEIF(QUERY({TRANSPOSE(IMPORTRANGE(""https://docs.google.com/spreadsheets/d/1kujxI94YuL9OSXWn6J6vWxv26Yj3pYgijIVivfOQPYk/edit?usp=share_link"",""IN-案例損失機率!U1:AD502""))},""select * where Col1='""&amp;$A27&amp;""'""),""&gt;0"")"),"#DIV/0!")</f>
        <v>#DIV/0!</v>
      </c>
      <c r="E27" s="48" t="str">
        <f>IFERROR(__xludf.DUMMYFUNCTION("AVERAGEIF(QUERY({TRANSPOSE(IMPORTRANGE(""https://docs.google.com/spreadsheets/d/1U8udSCZ_QzoMBI6FBD9n_ubwu7PxMrD693JcQcNJpbc/edit?usp=share_link"",""IN-案例損失機率!U1:AD502""))},""select * where Col1='""&amp;$A27&amp;""'""),""&gt;0"")"),"#DIV/0!")</f>
        <v>#DIV/0!</v>
      </c>
      <c r="F27" s="48" t="str">
        <f>IFERROR(__xludf.DUMMYFUNCTION("AVERAGEIF(QUERY({TRANSPOSE(IMPORTRANGE(""https://docs.google.com/spreadsheets/d/1M12lEnX_CHjDSTgWhN-WfG1etRC2LDWL58Z2o2sS0xE/edit?usp=share_link"",""IN-案例損失機率!U1:AD502""))},""select * where Col1='""&amp;$A27&amp;""'""),""&gt;0"")"),"#DIV/0!")</f>
        <v>#DIV/0!</v>
      </c>
      <c r="G27" s="48" t="str">
        <f>IFERROR(__xludf.DUMMYFUNCTION("AVERAGEIF(QUERY({TRANSPOSE(IMPORTRANGE(""https://docs.google.com/spreadsheets/d/1S7pxpAN5Ncwwo59e1mhP5kasoSyiC1U3a_9vaq0MPlk/edit?usp=share_link"",""IN-案例損失機率!U1:AD502""))},""select * where Col1='""&amp;$A27&amp;""'""),""&gt;0"")"),"#DIV/0!")</f>
        <v>#DIV/0!</v>
      </c>
      <c r="H27" s="48" t="str">
        <f>IFERROR(__xludf.DUMMYFUNCTION("AVERAGEIF(QUERY({TRANSPOSE(IMPORTRANGE(""https://docs.google.com/spreadsheets/d/1swlyjPL_3sDDfrJGrQny4r-QrjwgXeCGmP1u3YZ_-ms/edit?usp=share_link"",""IN-案例損失機率!U1:AD502""))},""select * where Col1='""&amp;$A27&amp;""'""),""&gt;0"")"),"#DIV/0!")</f>
        <v>#DIV/0!</v>
      </c>
      <c r="I27" s="48" t="str">
        <f>IFERROR(__xludf.DUMMYFUNCTION("AVERAGEIF(QUERY({TRANSPOSE(IMPORTRANGE(""https://docs.google.com/spreadsheets/d/1qIf_B6VTAz6kngi0d8IjodYhVsIq-RV-31ghjlJHm-A/edit?usp=share_link"",""IN-案例損失機率!U1:AD502""))},""select * where Col1='""&amp;$A27&amp;""'""),""&gt;0"")"),"#DIV/0!")</f>
        <v>#DIV/0!</v>
      </c>
      <c r="J27" s="48" t="str">
        <f>IFERROR(__xludf.DUMMYFUNCTION("AVERAGEIF(QUERY({TRANSPOSE(IMPORTRANGE(""https://docs.google.com/spreadsheets/d/1qfSt4Um3H5pMCqFySctVsMhprozDdhubgibRML1BPi4/edit?usp=share_link"",""IN-案例損失機率!U1:AD502""))},""select * where Col1='""&amp;$A27&amp;""'""),""&gt;0"")"),"#DIV/0!")</f>
        <v>#DIV/0!</v>
      </c>
      <c r="K27" s="48" t="str">
        <f>IFERROR(__xludf.DUMMYFUNCTION("AVERAGEIF(QUERY({TRANSPOSE(IMPORTRANGE(""https://docs.google.com/spreadsheets/d/1V6tsygD1UFo9qrXN5fMConFU-KfSDWoR-aMUe8usYOg/edit?usp=share_link"",""IN-案例損失機率!U1:AD502""))},""select * where Col1='""&amp;$A27&amp;""'""),""&gt;0"")"),"#DIV/0!")</f>
        <v>#DIV/0!</v>
      </c>
      <c r="L27" s="48" t="str">
        <f>IFERROR(__xludf.DUMMYFUNCTION("AVERAGEIF(QUERY({TRANSPOSE(IMPORTRANGE(""https://docs.google.com/spreadsheets/d/1_VCKf56QAmF0gpPF9ww3-uf7meSC9NZD2iLJ3YdNePM/edit?usp=share_link"",""IN-案例損失機率!U1:AD502""))},""select * where Col1='""&amp;$A27&amp;""'""),""&gt;0"")"),"#DIV/0!")</f>
        <v>#DIV/0!</v>
      </c>
      <c r="M27" s="48" t="str">
        <f>IFERROR(__xludf.DUMMYFUNCTION("AVERAGEIF(QUERY({TRANSPOSE(IMPORTRANGE(""https://docs.google.com/spreadsheets/d/1RdNC4G3MORnnCixr7bZSlGgUGlE5RAADrt7YnSratHE/edit?usp=share_link"",""IN-案例損失機率!U1:AD502""))},""select * where Col1='""&amp;$A27&amp;""'""),""&gt;0"")"),"#DIV/0!")</f>
        <v>#DIV/0!</v>
      </c>
      <c r="N27" s="48" t="str">
        <f>IFERROR(__xludf.DUMMYFUNCTION("AVERAGEIF(QUERY({TRANSPOSE(IMPORTRANGE(""https://docs.google.com/spreadsheets/d/1gC8hxK8PSzlgX-mN7fwX87dn5gLO10u3nIfnTiNWbuA/edit?usp=share_link"",""IN-案例損失機率!U1:AD502""))},""select * where Col1='""&amp;$A27&amp;""'""),""&gt;0"")"),"#DIV/0!")</f>
        <v>#DIV/0!</v>
      </c>
      <c r="O27" s="48" t="str">
        <f>IFERROR(__xludf.DUMMYFUNCTION("AVERAGEIF(QUERY({TRANSPOSE(IMPORTRANGE(""https://docs.google.com/spreadsheets/d/1B8cPiZeIcOn-Qd3JgkHKMcjZB4fzL4_ujlvGw3F7sHM/edit?usp=share_link"",""IN-案例損失機率!U1:AD502""))},""select * where Col1='""&amp;$A27&amp;""'""),""&gt;0"")"),"#DIV/0!")</f>
        <v>#DIV/0!</v>
      </c>
      <c r="P27" s="48" t="str">
        <f>IFERROR(__xludf.DUMMYFUNCTION("AVERAGEIF(QUERY({TRANSPOSE(IMPORTRANGE(""https://docs.google.com/spreadsheets/d/1U5S65h0MZPz8O8wfa1YOCM6kBTN1_8zRHlH6CIisNzg/edit#gid=1778725847"",""IN-案例損失機率!U1:AD502""))},""select * where Col1='""&amp;$A27&amp;""'""),""&gt;0"")"),"#DIV/0!")</f>
        <v>#DIV/0!</v>
      </c>
      <c r="Q27" s="48" t="str">
        <f>IFERROR(__xludf.DUMMYFUNCTION("AVERAGEIF(QUERY({TRANSPOSE(IMPORTRANGE(""https://docs.google.com/spreadsheets/d/1tNYDxpMCjr8OhGILTiJmjMlz99VcOsC03_c_EZHBCac/edit?usp=share_link"",""IN-案例損失機率!U1:AD502""))},""select * where Col1='""&amp;$A27&amp;""'""),""&gt;0"")"),"#DIV/0!")</f>
        <v>#DIV/0!</v>
      </c>
      <c r="R27" s="48" t="str">
        <f>IFERROR(__xludf.DUMMYFUNCTION("AVERAGEIF(QUERY({TRANSPOSE(IMPORTRANGE(""https://docs.google.com/spreadsheets/d/1vZozQ5iQ5VrH7k7m6S9TXIEHTDthf_o6vyslDgZcn5Q/edit?usp=share_link"",""IN-案例損失機率!U1:AD502""))},""select * where Col1='""&amp;$A27&amp;""'""),""&gt;0"")"),"#DIV/0!")</f>
        <v>#DIV/0!</v>
      </c>
      <c r="S27" s="48" t="str">
        <f>IFERROR(__xludf.DUMMYFUNCTION("AVERAGEIF(QUERY({TRANSPOSE(IMPORTRANGE(""https://docs.google.com/spreadsheets/d/1PmUbHfZJzt7siSQTWGIhsEF35X21ca3eAvUqMAEdSJU/edit?usp=share_link"",""IN-案例損失機率!U1:AD502""))},""select * where Col1='""&amp;$A27&amp;""'""),""&gt;0"")"),"#DIV/0!")</f>
        <v>#DIV/0!</v>
      </c>
      <c r="T27" s="48" t="str">
        <f>IFERROR(__xludf.DUMMYFUNCTION("AVERAGEIF(QUERY({TRANSPOSE(IMPORTRANGE(""https://docs.google.com/spreadsheets/d/1xAvmV1dqJN_ClTObvDEwOHmYidNfyL0iyWqhz4cxRUs/edit?usp=sharing"",""IN-案例損失機率!U1:AD502""))},""select * where Col1='""&amp;$A27&amp;""'""),""&gt;0"")"),"#DIV/0!")</f>
        <v>#DIV/0!</v>
      </c>
      <c r="U27" s="48" t="str">
        <f>IFERROR(__xludf.DUMMYFUNCTION("AVERAGEIF(QUERY({TRANSPOSE(IMPORTRANGE(""https://docs.google.com/spreadsheets/d/1K-U1VOEkekSkvIuOTLramDSL5l6pb7stCKk-oIY8laE/edit?usp=share_link"",""IN-案例損失機率!U1:AD502""))},""select * where Col1='""&amp;$A27&amp;""'""),""&gt;0"")"),"#DIV/0!")</f>
        <v>#DIV/0!</v>
      </c>
      <c r="V27" s="48" t="str">
        <f>IFERROR(__xludf.DUMMYFUNCTION("AVERAGEIF(QUERY({TRANSPOSE(IMPORTRANGE(""https://docs.google.com/spreadsheets/d/1Jm7uRJI6pOxy50jc0ZwXeixnUp6UO-mcnc53mLlV9lo/edit?usp=share_link"",""IN-案例損失機率!U1:AD502""))},""select * where Col1='""&amp;$A27&amp;""'""),""&gt;0"")"),"#DIV/0!")</f>
        <v>#DIV/0!</v>
      </c>
      <c r="W27" s="48" t="str">
        <f>IFERROR(__xludf.DUMMYFUNCTION("AVERAGEIF(QUERY({TRANSPOSE(IMPORTRANGE(""https://docs.google.com/spreadsheets/d/1432r4Q6gFqKJ-l9xtbjR9no5K78N0hYLEmTJj5Y2aNY/edit?usp=share_link"",""IN-案例損失機率!U1:AD502""))},""select * where Col1='""&amp;$A27&amp;""'""),""&gt;0"")"),"#DIV/0!")</f>
        <v>#DIV/0!</v>
      </c>
      <c r="X27" s="48" t="str">
        <f>IFERROR(__xludf.DUMMYFUNCTION("AVERAGEIF(QUERY({TRANSPOSE(IMPORTRANGE(""https://docs.google.com/spreadsheets/d/1DVXEaZ9hcV9qu8VolurcNxY5V8gQ8LsIi5a85Wsw9Po/edit?usp=share_link"",""IN-案例損失機率!U1:AD502""))},""select * where Col1='""&amp;$A27&amp;""'""),""&gt;0"")"),"#DIV/0!")</f>
        <v>#DIV/0!</v>
      </c>
      <c r="Y27" s="48" t="str">
        <f>IFERROR(__xludf.DUMMYFUNCTION("AVERAGEIF(QUERY({TRANSPOSE(IMPORTRANGE(""https://docs.google.com/spreadsheets/d/1IcFK7Y-5zkWAlUD5cpc1mAs86lmwve_bgLw3wdZig8E/edit?usp=share_link"",""IN-案例損失機率!U1:AD502""))},""select * where Col1='""&amp;$A27&amp;""'""),""&gt;0"")"),"#DIV/0!")</f>
        <v>#DIV/0!</v>
      </c>
      <c r="Z27" s="48" t="str">
        <f>IFERROR(__xludf.DUMMYFUNCTION("AVERAGEIF(QUERY({TRANSPOSE(IMPORTRANGE(""https://docs.google.com/spreadsheets/d/1Ixl8jtNz2EiMLY_QYD63IRT4j7L627seq4sLK3YISsw/edit?usp=share_link"",""IN-案例損失機率!U1:AD502""))},""select * where Col1='""&amp;$A27&amp;""'""),""&gt;0"")"),"#DIV/0!")</f>
        <v>#DIV/0!</v>
      </c>
      <c r="AA27" s="48" t="str">
        <f>IFERROR(__xludf.DUMMYFUNCTION("AVERAGEIF(QUERY({TRANSPOSE(IMPORTRANGE(""https://docs.google.com/spreadsheets/d/1dJl4U62GKA5t7aapzzY2_9dSeZDTolcdr_bPV4nnAkw/edit?usp=share_link"",""IN-案例損失機率!U1:AD502""))},""select * where Col1='""&amp;$A27&amp;""'""),""&gt;0"")"),"#DIV/0!")</f>
        <v>#DIV/0!</v>
      </c>
      <c r="AB27" s="48" t="str">
        <f>IFERROR(__xludf.DUMMYFUNCTION("AVERAGEIF(QUERY({TRANSPOSE(IMPORTRANGE(""https://docs.google.com/spreadsheets/d/1AMhlPsxJ_ORVhDRWyKbwTnx4gSymsO3qxr_6ZOoP86Q/edit?usp=share_link"",""IN-案例損失機率!U1:AD502""))},""select * where Col1='""&amp;$A27&amp;""'""),""&gt;0"")"),"#DIV/0!")</f>
        <v>#DIV/0!</v>
      </c>
    </row>
    <row r="28" ht="30.0" customHeight="1">
      <c r="A28" s="45" t="s">
        <v>180</v>
      </c>
      <c r="B28" s="49" t="str">
        <f>IFERROR(__xludf.DUMMYFUNCTION("AVERAGEIF(QUERY({TRANSPOSE(IMPORTRANGE(""https://docs.google.com/spreadsheets/d/1YYNUZ9RW9034EMLDp5-m19i6R-xdTe70wberwaq-8zs/edit#gid=1778725847"",""IN-案例損失機率!U1:AD502""))},""select * where Col1='""&amp;$A28&amp;""'""),""&gt;0"")"),"#DIV/0!")</f>
        <v>#DIV/0!</v>
      </c>
      <c r="C28" s="49" t="str">
        <f>IFERROR(__xludf.DUMMYFUNCTION("AVERAGEIF(QUERY({TRANSPOSE(IMPORTRANGE(""https://docs.google.com/spreadsheets/d/1_iJCYlYq4CcYNKhor4zgSP188oNelfImt8z59yoPJUc/edit?usp=share_link"",""IN-案例損失機率!U1:AD502""))},""select * where Col1='""&amp;$A28&amp;""'""),""&gt;0"")"),"#DIV/0!")</f>
        <v>#DIV/0!</v>
      </c>
      <c r="D28" s="49" t="str">
        <f>IFERROR(__xludf.DUMMYFUNCTION("AVERAGEIF(QUERY({TRANSPOSE(IMPORTRANGE(""https://docs.google.com/spreadsheets/d/1kujxI94YuL9OSXWn6J6vWxv26Yj3pYgijIVivfOQPYk/edit?usp=share_link"",""IN-案例損失機率!U1:AD502""))},""select * where Col1='""&amp;$A28&amp;""'""),""&gt;0"")"),"#DIV/0!")</f>
        <v>#DIV/0!</v>
      </c>
      <c r="E28" s="49" t="str">
        <f>IFERROR(__xludf.DUMMYFUNCTION("AVERAGEIF(QUERY({TRANSPOSE(IMPORTRANGE(""https://docs.google.com/spreadsheets/d/1U8udSCZ_QzoMBI6FBD9n_ubwu7PxMrD693JcQcNJpbc/edit?usp=share_link"",""IN-案例損失機率!U1:AD502""))},""select * where Col1='""&amp;$A28&amp;""'""),""&gt;0"")"),"#DIV/0!")</f>
        <v>#DIV/0!</v>
      </c>
      <c r="F28" s="49" t="str">
        <f>IFERROR(__xludf.DUMMYFUNCTION("AVERAGEIF(QUERY({TRANSPOSE(IMPORTRANGE(""https://docs.google.com/spreadsheets/d/1M12lEnX_CHjDSTgWhN-WfG1etRC2LDWL58Z2o2sS0xE/edit?usp=share_link"",""IN-案例損失機率!U1:AD502""))},""select * where Col1='""&amp;$A28&amp;""'""),""&gt;0"")"),"#DIV/0!")</f>
        <v>#DIV/0!</v>
      </c>
      <c r="G28" s="49" t="str">
        <f>IFERROR(__xludf.DUMMYFUNCTION("AVERAGEIF(QUERY({TRANSPOSE(IMPORTRANGE(""https://docs.google.com/spreadsheets/d/1S7pxpAN5Ncwwo59e1mhP5kasoSyiC1U3a_9vaq0MPlk/edit?usp=share_link"",""IN-案例損失機率!U1:AD502""))},""select * where Col1='""&amp;$A28&amp;""'""),""&gt;0"")"),"#DIV/0!")</f>
        <v>#DIV/0!</v>
      </c>
      <c r="H28" s="49" t="str">
        <f>IFERROR(__xludf.DUMMYFUNCTION("AVERAGEIF(QUERY({TRANSPOSE(IMPORTRANGE(""https://docs.google.com/spreadsheets/d/1swlyjPL_3sDDfrJGrQny4r-QrjwgXeCGmP1u3YZ_-ms/edit?usp=share_link"",""IN-案例損失機率!U1:AD502""))},""select * where Col1='""&amp;$A28&amp;""'""),""&gt;0"")"),"#DIV/0!")</f>
        <v>#DIV/0!</v>
      </c>
      <c r="I28" s="49" t="str">
        <f>IFERROR(__xludf.DUMMYFUNCTION("AVERAGEIF(QUERY({TRANSPOSE(IMPORTRANGE(""https://docs.google.com/spreadsheets/d/1qIf_B6VTAz6kngi0d8IjodYhVsIq-RV-31ghjlJHm-A/edit?usp=share_link"",""IN-案例損失機率!U1:AD502""))},""select * where Col1='""&amp;$A28&amp;""'""),""&gt;0"")"),"#DIV/0!")</f>
        <v>#DIV/0!</v>
      </c>
      <c r="J28" s="49" t="str">
        <f>IFERROR(__xludf.DUMMYFUNCTION("AVERAGEIF(QUERY({TRANSPOSE(IMPORTRANGE(""https://docs.google.com/spreadsheets/d/1qfSt4Um3H5pMCqFySctVsMhprozDdhubgibRML1BPi4/edit?usp=share_link"",""IN-案例損失機率!U1:AD502""))},""select * where Col1='""&amp;$A28&amp;""'""),""&gt;0"")"),"#DIV/0!")</f>
        <v>#DIV/0!</v>
      </c>
      <c r="K28" s="49" t="str">
        <f>IFERROR(__xludf.DUMMYFUNCTION("AVERAGEIF(QUERY({TRANSPOSE(IMPORTRANGE(""https://docs.google.com/spreadsheets/d/1V6tsygD1UFo9qrXN5fMConFU-KfSDWoR-aMUe8usYOg/edit?usp=share_link"",""IN-案例損失機率!U1:AD502""))},""select * where Col1='""&amp;$A28&amp;""'""),""&gt;0"")"),"#DIV/0!")</f>
        <v>#DIV/0!</v>
      </c>
      <c r="L28" s="49" t="str">
        <f>IFERROR(__xludf.DUMMYFUNCTION("AVERAGEIF(QUERY({TRANSPOSE(IMPORTRANGE(""https://docs.google.com/spreadsheets/d/1_VCKf56QAmF0gpPF9ww3-uf7meSC9NZD2iLJ3YdNePM/edit?usp=share_link"",""IN-案例損失機率!U1:AD502""))},""select * where Col1='""&amp;$A28&amp;""'""),""&gt;0"")"),"#DIV/0!")</f>
        <v>#DIV/0!</v>
      </c>
      <c r="M28" s="49" t="str">
        <f>IFERROR(__xludf.DUMMYFUNCTION("AVERAGEIF(QUERY({TRANSPOSE(IMPORTRANGE(""https://docs.google.com/spreadsheets/d/1RdNC4G3MORnnCixr7bZSlGgUGlE5RAADrt7YnSratHE/edit?usp=share_link"",""IN-案例損失機率!U1:AD502""))},""select * where Col1='""&amp;$A28&amp;""'""),""&gt;0"")"),"#DIV/0!")</f>
        <v>#DIV/0!</v>
      </c>
      <c r="N28" s="49" t="str">
        <f>IFERROR(__xludf.DUMMYFUNCTION("AVERAGEIF(QUERY({TRANSPOSE(IMPORTRANGE(""https://docs.google.com/spreadsheets/d/1gC8hxK8PSzlgX-mN7fwX87dn5gLO10u3nIfnTiNWbuA/edit?usp=share_link"",""IN-案例損失機率!U1:AD502""))},""select * where Col1='""&amp;$A28&amp;""'""),""&gt;0"")"),"#DIV/0!")</f>
        <v>#DIV/0!</v>
      </c>
      <c r="O28" s="49" t="str">
        <f>IFERROR(__xludf.DUMMYFUNCTION("AVERAGEIF(QUERY({TRANSPOSE(IMPORTRANGE(""https://docs.google.com/spreadsheets/d/1B8cPiZeIcOn-Qd3JgkHKMcjZB4fzL4_ujlvGw3F7sHM/edit?usp=share_link"",""IN-案例損失機率!U1:AD502""))},""select * where Col1='""&amp;$A28&amp;""'""),""&gt;0"")"),"#DIV/0!")</f>
        <v>#DIV/0!</v>
      </c>
      <c r="P28" s="49" t="str">
        <f>IFERROR(__xludf.DUMMYFUNCTION("AVERAGEIF(QUERY({TRANSPOSE(IMPORTRANGE(""https://docs.google.com/spreadsheets/d/1U5S65h0MZPz8O8wfa1YOCM6kBTN1_8zRHlH6CIisNzg/edit#gid=1778725847"",""IN-案例損失機率!U1:AD502""))},""select * where Col1='""&amp;$A28&amp;""'""),""&gt;0"")"),"#DIV/0!")</f>
        <v>#DIV/0!</v>
      </c>
      <c r="Q28" s="49" t="str">
        <f>IFERROR(__xludf.DUMMYFUNCTION("AVERAGEIF(QUERY({TRANSPOSE(IMPORTRANGE(""https://docs.google.com/spreadsheets/d/1tNYDxpMCjr8OhGILTiJmjMlz99VcOsC03_c_EZHBCac/edit?usp=share_link"",""IN-案例損失機率!U1:AD502""))},""select * where Col1='""&amp;$A28&amp;""'""),""&gt;0"")"),"#DIV/0!")</f>
        <v>#DIV/0!</v>
      </c>
      <c r="R28" s="49" t="str">
        <f>IFERROR(__xludf.DUMMYFUNCTION("AVERAGEIF(QUERY({TRANSPOSE(IMPORTRANGE(""https://docs.google.com/spreadsheets/d/1vZozQ5iQ5VrH7k7m6S9TXIEHTDthf_o6vyslDgZcn5Q/edit?usp=share_link"",""IN-案例損失機率!U1:AD502""))},""select * where Col1='""&amp;$A28&amp;""'""),""&gt;0"")"),"#DIV/0!")</f>
        <v>#DIV/0!</v>
      </c>
      <c r="S28" s="49" t="str">
        <f>IFERROR(__xludf.DUMMYFUNCTION("AVERAGEIF(QUERY({TRANSPOSE(IMPORTRANGE(""https://docs.google.com/spreadsheets/d/1PmUbHfZJzt7siSQTWGIhsEF35X21ca3eAvUqMAEdSJU/edit?usp=share_link"",""IN-案例損失機率!U1:AD502""))},""select * where Col1='""&amp;$A28&amp;""'""),""&gt;0"")"),"#DIV/0!")</f>
        <v>#DIV/0!</v>
      </c>
      <c r="T28" s="49" t="str">
        <f>IFERROR(__xludf.DUMMYFUNCTION("AVERAGEIF(QUERY({TRANSPOSE(IMPORTRANGE(""https://docs.google.com/spreadsheets/d/1xAvmV1dqJN_ClTObvDEwOHmYidNfyL0iyWqhz4cxRUs/edit?usp=sharing"",""IN-案例損失機率!U1:AD502""))},""select * where Col1='""&amp;$A28&amp;""'""),""&gt;0"")"),"#DIV/0!")</f>
        <v>#DIV/0!</v>
      </c>
      <c r="U28" s="49" t="str">
        <f>IFERROR(__xludf.DUMMYFUNCTION("AVERAGEIF(QUERY({TRANSPOSE(IMPORTRANGE(""https://docs.google.com/spreadsheets/d/1K-U1VOEkekSkvIuOTLramDSL5l6pb7stCKk-oIY8laE/edit?usp=share_link"",""IN-案例損失機率!U1:AD502""))},""select * where Col1='""&amp;$A28&amp;""'""),""&gt;0"")"),"#DIV/0!")</f>
        <v>#DIV/0!</v>
      </c>
      <c r="V28" s="49" t="str">
        <f>IFERROR(__xludf.DUMMYFUNCTION("AVERAGEIF(QUERY({TRANSPOSE(IMPORTRANGE(""https://docs.google.com/spreadsheets/d/1Jm7uRJI6pOxy50jc0ZwXeixnUp6UO-mcnc53mLlV9lo/edit?usp=share_link"",""IN-案例損失機率!U1:AD502""))},""select * where Col1='""&amp;$A28&amp;""'""),""&gt;0"")"),"#DIV/0!")</f>
        <v>#DIV/0!</v>
      </c>
      <c r="W28" s="49" t="str">
        <f>IFERROR(__xludf.DUMMYFUNCTION("AVERAGEIF(QUERY({TRANSPOSE(IMPORTRANGE(""https://docs.google.com/spreadsheets/d/1432r4Q6gFqKJ-l9xtbjR9no5K78N0hYLEmTJj5Y2aNY/edit?usp=share_link"",""IN-案例損失機率!U1:AD502""))},""select * where Col1='""&amp;$A28&amp;""'""),""&gt;0"")"),"#DIV/0!")</f>
        <v>#DIV/0!</v>
      </c>
      <c r="X28" s="49" t="str">
        <f>IFERROR(__xludf.DUMMYFUNCTION("AVERAGEIF(QUERY({TRANSPOSE(IMPORTRANGE(""https://docs.google.com/spreadsheets/d/1DVXEaZ9hcV9qu8VolurcNxY5V8gQ8LsIi5a85Wsw9Po/edit?usp=share_link"",""IN-案例損失機率!U1:AD502""))},""select * where Col1='""&amp;$A28&amp;""'""),""&gt;0"")"),"#DIV/0!")</f>
        <v>#DIV/0!</v>
      </c>
      <c r="Y28" s="49" t="str">
        <f>IFERROR(__xludf.DUMMYFUNCTION("AVERAGEIF(QUERY({TRANSPOSE(IMPORTRANGE(""https://docs.google.com/spreadsheets/d/1IcFK7Y-5zkWAlUD5cpc1mAs86lmwve_bgLw3wdZig8E/edit?usp=share_link"",""IN-案例損失機率!U1:AD502""))},""select * where Col1='""&amp;$A28&amp;""'""),""&gt;0"")"),"#DIV/0!")</f>
        <v>#DIV/0!</v>
      </c>
      <c r="Z28" s="49" t="str">
        <f>IFERROR(__xludf.DUMMYFUNCTION("AVERAGEIF(QUERY({TRANSPOSE(IMPORTRANGE(""https://docs.google.com/spreadsheets/d/1Ixl8jtNz2EiMLY_QYD63IRT4j7L627seq4sLK3YISsw/edit?usp=share_link"",""IN-案例損失機率!U1:AD502""))},""select * where Col1='""&amp;$A28&amp;""'""),""&gt;0"")"),"#DIV/0!")</f>
        <v>#DIV/0!</v>
      </c>
      <c r="AA28" s="49" t="str">
        <f>IFERROR(__xludf.DUMMYFUNCTION("AVERAGEIF(QUERY({TRANSPOSE(IMPORTRANGE(""https://docs.google.com/spreadsheets/d/1dJl4U62GKA5t7aapzzY2_9dSeZDTolcdr_bPV4nnAkw/edit?usp=share_link"",""IN-案例損失機率!U1:AD502""))},""select * where Col1='""&amp;$A28&amp;""'""),""&gt;0"")"),"#DIV/0!")</f>
        <v>#DIV/0!</v>
      </c>
      <c r="AB28" s="49" t="str">
        <f>IFERROR(__xludf.DUMMYFUNCTION("AVERAGEIF(QUERY({TRANSPOSE(IMPORTRANGE(""https://docs.google.com/spreadsheets/d/1AMhlPsxJ_ORVhDRWyKbwTnx4gSymsO3qxr_6ZOoP86Q/edit?usp=share_link"",""IN-案例損失機率!U1:AD502""))},""select * where Col1='""&amp;$A28&amp;""'""),""&gt;0"")"),"#DIV/0!")</f>
        <v>#DIV/0!</v>
      </c>
    </row>
    <row r="29" ht="30.0" customHeight="1">
      <c r="A29" s="45" t="s">
        <v>181</v>
      </c>
      <c r="B29" s="48" t="str">
        <f>IFERROR(__xludf.DUMMYFUNCTION("AVERAGEIF(QUERY({TRANSPOSE(IMPORTRANGE(""https://docs.google.com/spreadsheets/d/1YYNUZ9RW9034EMLDp5-m19i6R-xdTe70wberwaq-8zs/edit#gid=1778725847"",""IN-案例損失機率!U1:AD502""))},""select * where Col1='""&amp;$A29&amp;""'""),""&gt;0"")"),"#DIV/0!")</f>
        <v>#DIV/0!</v>
      </c>
      <c r="C29" s="48" t="str">
        <f>IFERROR(__xludf.DUMMYFUNCTION("AVERAGEIF(QUERY({TRANSPOSE(IMPORTRANGE(""https://docs.google.com/spreadsheets/d/1_iJCYlYq4CcYNKhor4zgSP188oNelfImt8z59yoPJUc/edit?usp=share_link"",""IN-案例損失機率!U1:AD502""))},""select * where Col1='""&amp;$A29&amp;""'""),""&gt;0"")"),"#DIV/0!")</f>
        <v>#DIV/0!</v>
      </c>
      <c r="D29" s="48" t="str">
        <f>IFERROR(__xludf.DUMMYFUNCTION("AVERAGEIF(QUERY({TRANSPOSE(IMPORTRANGE(""https://docs.google.com/spreadsheets/d/1kujxI94YuL9OSXWn6J6vWxv26Yj3pYgijIVivfOQPYk/edit?usp=share_link"",""IN-案例損失機率!U1:AD502""))},""select * where Col1='""&amp;$A29&amp;""'""),""&gt;0"")"),"#DIV/0!")</f>
        <v>#DIV/0!</v>
      </c>
      <c r="E29" s="48" t="str">
        <f>IFERROR(__xludf.DUMMYFUNCTION("AVERAGEIF(QUERY({TRANSPOSE(IMPORTRANGE(""https://docs.google.com/spreadsheets/d/1U8udSCZ_QzoMBI6FBD9n_ubwu7PxMrD693JcQcNJpbc/edit?usp=share_link"",""IN-案例損失機率!U1:AD502""))},""select * where Col1='""&amp;$A29&amp;""'""),""&gt;0"")"),"#DIV/0!")</f>
        <v>#DIV/0!</v>
      </c>
      <c r="F29" s="48" t="str">
        <f>IFERROR(__xludf.DUMMYFUNCTION("AVERAGEIF(QUERY({TRANSPOSE(IMPORTRANGE(""https://docs.google.com/spreadsheets/d/1M12lEnX_CHjDSTgWhN-WfG1etRC2LDWL58Z2o2sS0xE/edit?usp=share_link"",""IN-案例損失機率!U1:AD502""))},""select * where Col1='""&amp;$A29&amp;""'""),""&gt;0"")"),"#DIV/0!")</f>
        <v>#DIV/0!</v>
      </c>
      <c r="G29" s="48" t="str">
        <f>IFERROR(__xludf.DUMMYFUNCTION("AVERAGEIF(QUERY({TRANSPOSE(IMPORTRANGE(""https://docs.google.com/spreadsheets/d/1S7pxpAN5Ncwwo59e1mhP5kasoSyiC1U3a_9vaq0MPlk/edit?usp=share_link"",""IN-案例損失機率!U1:AD502""))},""select * where Col1='""&amp;$A29&amp;""'""),""&gt;0"")"),"#DIV/0!")</f>
        <v>#DIV/0!</v>
      </c>
      <c r="H29" s="48" t="str">
        <f>IFERROR(__xludf.DUMMYFUNCTION("AVERAGEIF(QUERY({TRANSPOSE(IMPORTRANGE(""https://docs.google.com/spreadsheets/d/1swlyjPL_3sDDfrJGrQny4r-QrjwgXeCGmP1u3YZ_-ms/edit?usp=share_link"",""IN-案例損失機率!U1:AD502""))},""select * where Col1='""&amp;$A29&amp;""'""),""&gt;0"")"),"#DIV/0!")</f>
        <v>#DIV/0!</v>
      </c>
      <c r="I29" s="48" t="str">
        <f>IFERROR(__xludf.DUMMYFUNCTION("AVERAGEIF(QUERY({TRANSPOSE(IMPORTRANGE(""https://docs.google.com/spreadsheets/d/1qIf_B6VTAz6kngi0d8IjodYhVsIq-RV-31ghjlJHm-A/edit?usp=share_link"",""IN-案例損失機率!U1:AD502""))},""select * where Col1='""&amp;$A29&amp;""'""),""&gt;0"")"),"#DIV/0!")</f>
        <v>#DIV/0!</v>
      </c>
      <c r="J29" s="48" t="str">
        <f>IFERROR(__xludf.DUMMYFUNCTION("AVERAGEIF(QUERY({TRANSPOSE(IMPORTRANGE(""https://docs.google.com/spreadsheets/d/1qfSt4Um3H5pMCqFySctVsMhprozDdhubgibRML1BPi4/edit?usp=share_link"",""IN-案例損失機率!U1:AD502""))},""select * where Col1='""&amp;$A29&amp;""'""),""&gt;0"")"),"#DIV/0!")</f>
        <v>#DIV/0!</v>
      </c>
      <c r="K29" s="48" t="str">
        <f>IFERROR(__xludf.DUMMYFUNCTION("AVERAGEIF(QUERY({TRANSPOSE(IMPORTRANGE(""https://docs.google.com/spreadsheets/d/1V6tsygD1UFo9qrXN5fMConFU-KfSDWoR-aMUe8usYOg/edit?usp=share_link"",""IN-案例損失機率!U1:AD502""))},""select * where Col1='""&amp;$A29&amp;""'""),""&gt;0"")"),"#DIV/0!")</f>
        <v>#DIV/0!</v>
      </c>
      <c r="L29" s="48" t="str">
        <f>IFERROR(__xludf.DUMMYFUNCTION("AVERAGEIF(QUERY({TRANSPOSE(IMPORTRANGE(""https://docs.google.com/spreadsheets/d/1_VCKf56QAmF0gpPF9ww3-uf7meSC9NZD2iLJ3YdNePM/edit?usp=share_link"",""IN-案例損失機率!U1:AD502""))},""select * where Col1='""&amp;$A29&amp;""'""),""&gt;0"")"),"#DIV/0!")</f>
        <v>#DIV/0!</v>
      </c>
      <c r="M29" s="48" t="str">
        <f>IFERROR(__xludf.DUMMYFUNCTION("AVERAGEIF(QUERY({TRANSPOSE(IMPORTRANGE(""https://docs.google.com/spreadsheets/d/1RdNC4G3MORnnCixr7bZSlGgUGlE5RAADrt7YnSratHE/edit?usp=share_link"",""IN-案例損失機率!U1:AD502""))},""select * where Col1='""&amp;$A29&amp;""'""),""&gt;0"")"),"#DIV/0!")</f>
        <v>#DIV/0!</v>
      </c>
      <c r="N29" s="48" t="str">
        <f>IFERROR(__xludf.DUMMYFUNCTION("AVERAGEIF(QUERY({TRANSPOSE(IMPORTRANGE(""https://docs.google.com/spreadsheets/d/1gC8hxK8PSzlgX-mN7fwX87dn5gLO10u3nIfnTiNWbuA/edit?usp=share_link"",""IN-案例損失機率!U1:AD502""))},""select * where Col1='""&amp;$A29&amp;""'""),""&gt;0"")"),"#DIV/0!")</f>
        <v>#DIV/0!</v>
      </c>
      <c r="O29" s="48" t="str">
        <f>IFERROR(__xludf.DUMMYFUNCTION("AVERAGEIF(QUERY({TRANSPOSE(IMPORTRANGE(""https://docs.google.com/spreadsheets/d/1B8cPiZeIcOn-Qd3JgkHKMcjZB4fzL4_ujlvGw3F7sHM/edit?usp=share_link"",""IN-案例損失機率!U1:AD502""))},""select * where Col1='""&amp;$A29&amp;""'""),""&gt;0"")"),"#DIV/0!")</f>
        <v>#DIV/0!</v>
      </c>
      <c r="P29" s="48" t="str">
        <f>IFERROR(__xludf.DUMMYFUNCTION("AVERAGEIF(QUERY({TRANSPOSE(IMPORTRANGE(""https://docs.google.com/spreadsheets/d/1U5S65h0MZPz8O8wfa1YOCM6kBTN1_8zRHlH6CIisNzg/edit#gid=1778725847"",""IN-案例損失機率!U1:AD502""))},""select * where Col1='""&amp;$A29&amp;""'""),""&gt;0"")"),"#DIV/0!")</f>
        <v>#DIV/0!</v>
      </c>
      <c r="Q29" s="48" t="str">
        <f>IFERROR(__xludf.DUMMYFUNCTION("AVERAGEIF(QUERY({TRANSPOSE(IMPORTRANGE(""https://docs.google.com/spreadsheets/d/1tNYDxpMCjr8OhGILTiJmjMlz99VcOsC03_c_EZHBCac/edit?usp=share_link"",""IN-案例損失機率!U1:AD502""))},""select * where Col1='""&amp;$A29&amp;""'""),""&gt;0"")"),"#DIV/0!")</f>
        <v>#DIV/0!</v>
      </c>
      <c r="R29" s="48" t="str">
        <f>IFERROR(__xludf.DUMMYFUNCTION("AVERAGEIF(QUERY({TRANSPOSE(IMPORTRANGE(""https://docs.google.com/spreadsheets/d/1vZozQ5iQ5VrH7k7m6S9TXIEHTDthf_o6vyslDgZcn5Q/edit?usp=share_link"",""IN-案例損失機率!U1:AD502""))},""select * where Col1='""&amp;$A29&amp;""'""),""&gt;0"")"),"#DIV/0!")</f>
        <v>#DIV/0!</v>
      </c>
      <c r="S29" s="48" t="str">
        <f>IFERROR(__xludf.DUMMYFUNCTION("AVERAGEIF(QUERY({TRANSPOSE(IMPORTRANGE(""https://docs.google.com/spreadsheets/d/1PmUbHfZJzt7siSQTWGIhsEF35X21ca3eAvUqMAEdSJU/edit?usp=share_link"",""IN-案例損失機率!U1:AD502""))},""select * where Col1='""&amp;$A29&amp;""'""),""&gt;0"")"),"#DIV/0!")</f>
        <v>#DIV/0!</v>
      </c>
      <c r="T29" s="48" t="str">
        <f>IFERROR(__xludf.DUMMYFUNCTION("AVERAGEIF(QUERY({TRANSPOSE(IMPORTRANGE(""https://docs.google.com/spreadsheets/d/1xAvmV1dqJN_ClTObvDEwOHmYidNfyL0iyWqhz4cxRUs/edit?usp=sharing"",""IN-案例損失機率!U1:AD502""))},""select * where Col1='""&amp;$A29&amp;""'""),""&gt;0"")"),"#DIV/0!")</f>
        <v>#DIV/0!</v>
      </c>
      <c r="U29" s="48" t="str">
        <f>IFERROR(__xludf.DUMMYFUNCTION("AVERAGEIF(QUERY({TRANSPOSE(IMPORTRANGE(""https://docs.google.com/spreadsheets/d/1K-U1VOEkekSkvIuOTLramDSL5l6pb7stCKk-oIY8laE/edit?usp=share_link"",""IN-案例損失機率!U1:AD502""))},""select * where Col1='""&amp;$A29&amp;""'""),""&gt;0"")"),"#DIV/0!")</f>
        <v>#DIV/0!</v>
      </c>
      <c r="V29" s="48" t="str">
        <f>IFERROR(__xludf.DUMMYFUNCTION("AVERAGEIF(QUERY({TRANSPOSE(IMPORTRANGE(""https://docs.google.com/spreadsheets/d/1Jm7uRJI6pOxy50jc0ZwXeixnUp6UO-mcnc53mLlV9lo/edit?usp=share_link"",""IN-案例損失機率!U1:AD502""))},""select * where Col1='""&amp;$A29&amp;""'""),""&gt;0"")"),"#DIV/0!")</f>
        <v>#DIV/0!</v>
      </c>
      <c r="W29" s="48" t="str">
        <f>IFERROR(__xludf.DUMMYFUNCTION("AVERAGEIF(QUERY({TRANSPOSE(IMPORTRANGE(""https://docs.google.com/spreadsheets/d/1432r4Q6gFqKJ-l9xtbjR9no5K78N0hYLEmTJj5Y2aNY/edit?usp=share_link"",""IN-案例損失機率!U1:AD502""))},""select * where Col1='""&amp;$A29&amp;""'""),""&gt;0"")"),"#DIV/0!")</f>
        <v>#DIV/0!</v>
      </c>
      <c r="X29" s="48" t="str">
        <f>IFERROR(__xludf.DUMMYFUNCTION("AVERAGEIF(QUERY({TRANSPOSE(IMPORTRANGE(""https://docs.google.com/spreadsheets/d/1DVXEaZ9hcV9qu8VolurcNxY5V8gQ8LsIi5a85Wsw9Po/edit?usp=share_link"",""IN-案例損失機率!U1:AD502""))},""select * where Col1='""&amp;$A29&amp;""'""),""&gt;0"")"),"#DIV/0!")</f>
        <v>#DIV/0!</v>
      </c>
      <c r="Y29" s="48" t="str">
        <f>IFERROR(__xludf.DUMMYFUNCTION("AVERAGEIF(QUERY({TRANSPOSE(IMPORTRANGE(""https://docs.google.com/spreadsheets/d/1IcFK7Y-5zkWAlUD5cpc1mAs86lmwve_bgLw3wdZig8E/edit?usp=share_link"",""IN-案例損失機率!U1:AD502""))},""select * where Col1='""&amp;$A29&amp;""'""),""&gt;0"")"),"#DIV/0!")</f>
        <v>#DIV/0!</v>
      </c>
      <c r="Z29" s="48" t="str">
        <f>IFERROR(__xludf.DUMMYFUNCTION("AVERAGEIF(QUERY({TRANSPOSE(IMPORTRANGE(""https://docs.google.com/spreadsheets/d/1Ixl8jtNz2EiMLY_QYD63IRT4j7L627seq4sLK3YISsw/edit?usp=share_link"",""IN-案例損失機率!U1:AD502""))},""select * where Col1='""&amp;$A29&amp;""'""),""&gt;0"")"),"#DIV/0!")</f>
        <v>#DIV/0!</v>
      </c>
      <c r="AA29" s="48" t="str">
        <f>IFERROR(__xludf.DUMMYFUNCTION("AVERAGEIF(QUERY({TRANSPOSE(IMPORTRANGE(""https://docs.google.com/spreadsheets/d/1dJl4U62GKA5t7aapzzY2_9dSeZDTolcdr_bPV4nnAkw/edit?usp=share_link"",""IN-案例損失機率!U1:AD502""))},""select * where Col1='""&amp;$A29&amp;""'""),""&gt;0"")"),"#DIV/0!")</f>
        <v>#DIV/0!</v>
      </c>
      <c r="AB29" s="48" t="str">
        <f>IFERROR(__xludf.DUMMYFUNCTION("AVERAGEIF(QUERY({TRANSPOSE(IMPORTRANGE(""https://docs.google.com/spreadsheets/d/1AMhlPsxJ_ORVhDRWyKbwTnx4gSymsO3qxr_6ZOoP86Q/edit?usp=share_link"",""IN-案例損失機率!U1:AD502""))},""select * where Col1='""&amp;$A29&amp;""'""),""&gt;0"")"),"#DIV/0!")</f>
        <v>#DIV/0!</v>
      </c>
    </row>
    <row r="30" ht="30.0" customHeight="1">
      <c r="A30" s="45" t="s">
        <v>182</v>
      </c>
      <c r="B30" s="49" t="str">
        <f>IFERROR(__xludf.DUMMYFUNCTION("AVERAGEIF(QUERY({TRANSPOSE(IMPORTRANGE(""https://docs.google.com/spreadsheets/d/1YYNUZ9RW9034EMLDp5-m19i6R-xdTe70wberwaq-8zs/edit#gid=1778725847"",""IN-案例損失機率!U1:AD502""))},""select * where Col1='""&amp;$A30&amp;""'""),""&gt;0"")"),"#DIV/0!")</f>
        <v>#DIV/0!</v>
      </c>
      <c r="C30" s="49" t="str">
        <f>IFERROR(__xludf.DUMMYFUNCTION("AVERAGEIF(QUERY({TRANSPOSE(IMPORTRANGE(""https://docs.google.com/spreadsheets/d/1_iJCYlYq4CcYNKhor4zgSP188oNelfImt8z59yoPJUc/edit?usp=share_link"",""IN-案例損失機率!U1:AD502""))},""select * where Col1='""&amp;$A30&amp;""'""),""&gt;0"")"),"#DIV/0!")</f>
        <v>#DIV/0!</v>
      </c>
      <c r="D30" s="49" t="str">
        <f>IFERROR(__xludf.DUMMYFUNCTION("AVERAGEIF(QUERY({TRANSPOSE(IMPORTRANGE(""https://docs.google.com/spreadsheets/d/1kujxI94YuL9OSXWn6J6vWxv26Yj3pYgijIVivfOQPYk/edit?usp=share_link"",""IN-案例損失機率!U1:AD502""))},""select * where Col1='""&amp;$A30&amp;""'""),""&gt;0"")"),"#DIV/0!")</f>
        <v>#DIV/0!</v>
      </c>
      <c r="E30" s="49" t="str">
        <f>IFERROR(__xludf.DUMMYFUNCTION("AVERAGEIF(QUERY({TRANSPOSE(IMPORTRANGE(""https://docs.google.com/spreadsheets/d/1U8udSCZ_QzoMBI6FBD9n_ubwu7PxMrD693JcQcNJpbc/edit?usp=share_link"",""IN-案例損失機率!U1:AD502""))},""select * where Col1='""&amp;$A30&amp;""'""),""&gt;0"")"),"#DIV/0!")</f>
        <v>#DIV/0!</v>
      </c>
      <c r="F30" s="49" t="str">
        <f>IFERROR(__xludf.DUMMYFUNCTION("AVERAGEIF(QUERY({TRANSPOSE(IMPORTRANGE(""https://docs.google.com/spreadsheets/d/1M12lEnX_CHjDSTgWhN-WfG1etRC2LDWL58Z2o2sS0xE/edit?usp=share_link"",""IN-案例損失機率!U1:AD502""))},""select * where Col1='""&amp;$A30&amp;""'""),""&gt;0"")"),"#DIV/0!")</f>
        <v>#DIV/0!</v>
      </c>
      <c r="G30" s="49" t="str">
        <f>IFERROR(__xludf.DUMMYFUNCTION("AVERAGEIF(QUERY({TRANSPOSE(IMPORTRANGE(""https://docs.google.com/spreadsheets/d/1S7pxpAN5Ncwwo59e1mhP5kasoSyiC1U3a_9vaq0MPlk/edit?usp=share_link"",""IN-案例損失機率!U1:AD502""))},""select * where Col1='""&amp;$A30&amp;""'""),""&gt;0"")"),"#DIV/0!")</f>
        <v>#DIV/0!</v>
      </c>
      <c r="H30" s="49" t="str">
        <f>IFERROR(__xludf.DUMMYFUNCTION("AVERAGEIF(QUERY({TRANSPOSE(IMPORTRANGE(""https://docs.google.com/spreadsheets/d/1swlyjPL_3sDDfrJGrQny4r-QrjwgXeCGmP1u3YZ_-ms/edit?usp=share_link"",""IN-案例損失機率!U1:AD502""))},""select * where Col1='""&amp;$A30&amp;""'""),""&gt;0"")"),"#DIV/0!")</f>
        <v>#DIV/0!</v>
      </c>
      <c r="I30" s="49" t="str">
        <f>IFERROR(__xludf.DUMMYFUNCTION("AVERAGEIF(QUERY({TRANSPOSE(IMPORTRANGE(""https://docs.google.com/spreadsheets/d/1qIf_B6VTAz6kngi0d8IjodYhVsIq-RV-31ghjlJHm-A/edit?usp=share_link"",""IN-案例損失機率!U1:AD502""))},""select * where Col1='""&amp;$A30&amp;""'""),""&gt;0"")"),"#DIV/0!")</f>
        <v>#DIV/0!</v>
      </c>
      <c r="J30" s="49" t="str">
        <f>IFERROR(__xludf.DUMMYFUNCTION("AVERAGEIF(QUERY({TRANSPOSE(IMPORTRANGE(""https://docs.google.com/spreadsheets/d/1qfSt4Um3H5pMCqFySctVsMhprozDdhubgibRML1BPi4/edit?usp=share_link"",""IN-案例損失機率!U1:AD502""))},""select * where Col1='""&amp;$A30&amp;""'""),""&gt;0"")"),"#DIV/0!")</f>
        <v>#DIV/0!</v>
      </c>
      <c r="K30" s="49" t="str">
        <f>IFERROR(__xludf.DUMMYFUNCTION("AVERAGEIF(QUERY({TRANSPOSE(IMPORTRANGE(""https://docs.google.com/spreadsheets/d/1V6tsygD1UFo9qrXN5fMConFU-KfSDWoR-aMUe8usYOg/edit?usp=share_link"",""IN-案例損失機率!U1:AD502""))},""select * where Col1='""&amp;$A30&amp;""'""),""&gt;0"")"),"#DIV/0!")</f>
        <v>#DIV/0!</v>
      </c>
      <c r="L30" s="49" t="str">
        <f>IFERROR(__xludf.DUMMYFUNCTION("AVERAGEIF(QUERY({TRANSPOSE(IMPORTRANGE(""https://docs.google.com/spreadsheets/d/1_VCKf56QAmF0gpPF9ww3-uf7meSC9NZD2iLJ3YdNePM/edit?usp=share_link"",""IN-案例損失機率!U1:AD502""))},""select * where Col1='""&amp;$A30&amp;""'""),""&gt;0"")"),"#DIV/0!")</f>
        <v>#DIV/0!</v>
      </c>
      <c r="M30" s="49" t="str">
        <f>IFERROR(__xludf.DUMMYFUNCTION("AVERAGEIF(QUERY({TRANSPOSE(IMPORTRANGE(""https://docs.google.com/spreadsheets/d/1RdNC4G3MORnnCixr7bZSlGgUGlE5RAADrt7YnSratHE/edit?usp=share_link"",""IN-案例損失機率!U1:AD502""))},""select * where Col1='""&amp;$A30&amp;""'""),""&gt;0"")"),"#DIV/0!")</f>
        <v>#DIV/0!</v>
      </c>
      <c r="N30" s="49" t="str">
        <f>IFERROR(__xludf.DUMMYFUNCTION("AVERAGEIF(QUERY({TRANSPOSE(IMPORTRANGE(""https://docs.google.com/spreadsheets/d/1gC8hxK8PSzlgX-mN7fwX87dn5gLO10u3nIfnTiNWbuA/edit?usp=share_link"",""IN-案例損失機率!U1:AD502""))},""select * where Col1='""&amp;$A30&amp;""'""),""&gt;0"")"),"#DIV/0!")</f>
        <v>#DIV/0!</v>
      </c>
      <c r="O30" s="49" t="str">
        <f>IFERROR(__xludf.DUMMYFUNCTION("AVERAGEIF(QUERY({TRANSPOSE(IMPORTRANGE(""https://docs.google.com/spreadsheets/d/1B8cPiZeIcOn-Qd3JgkHKMcjZB4fzL4_ujlvGw3F7sHM/edit?usp=share_link"",""IN-案例損失機率!U1:AD502""))},""select * where Col1='""&amp;$A30&amp;""'""),""&gt;0"")"),"#DIV/0!")</f>
        <v>#DIV/0!</v>
      </c>
      <c r="P30" s="49" t="str">
        <f>IFERROR(__xludf.DUMMYFUNCTION("AVERAGEIF(QUERY({TRANSPOSE(IMPORTRANGE(""https://docs.google.com/spreadsheets/d/1U5S65h0MZPz8O8wfa1YOCM6kBTN1_8zRHlH6CIisNzg/edit#gid=1778725847"",""IN-案例損失機率!U1:AD502""))},""select * where Col1='""&amp;$A30&amp;""'""),""&gt;0"")"),"#DIV/0!")</f>
        <v>#DIV/0!</v>
      </c>
      <c r="Q30" s="49" t="str">
        <f>IFERROR(__xludf.DUMMYFUNCTION("AVERAGEIF(QUERY({TRANSPOSE(IMPORTRANGE(""https://docs.google.com/spreadsheets/d/1tNYDxpMCjr8OhGILTiJmjMlz99VcOsC03_c_EZHBCac/edit?usp=share_link"",""IN-案例損失機率!U1:AD502""))},""select * where Col1='""&amp;$A30&amp;""'""),""&gt;0"")"),"#DIV/0!")</f>
        <v>#DIV/0!</v>
      </c>
      <c r="R30" s="49" t="str">
        <f>IFERROR(__xludf.DUMMYFUNCTION("AVERAGEIF(QUERY({TRANSPOSE(IMPORTRANGE(""https://docs.google.com/spreadsheets/d/1vZozQ5iQ5VrH7k7m6S9TXIEHTDthf_o6vyslDgZcn5Q/edit?usp=share_link"",""IN-案例損失機率!U1:AD502""))},""select * where Col1='""&amp;$A30&amp;""'""),""&gt;0"")"),"#DIV/0!")</f>
        <v>#DIV/0!</v>
      </c>
      <c r="S30" s="49" t="str">
        <f>IFERROR(__xludf.DUMMYFUNCTION("AVERAGEIF(QUERY({TRANSPOSE(IMPORTRANGE(""https://docs.google.com/spreadsheets/d/1PmUbHfZJzt7siSQTWGIhsEF35X21ca3eAvUqMAEdSJU/edit?usp=share_link"",""IN-案例損失機率!U1:AD502""))},""select * where Col1='""&amp;$A30&amp;""'""),""&gt;0"")"),"#DIV/0!")</f>
        <v>#DIV/0!</v>
      </c>
      <c r="T30" s="49" t="str">
        <f>IFERROR(__xludf.DUMMYFUNCTION("AVERAGEIF(QUERY({TRANSPOSE(IMPORTRANGE(""https://docs.google.com/spreadsheets/d/1xAvmV1dqJN_ClTObvDEwOHmYidNfyL0iyWqhz4cxRUs/edit?usp=sharing"",""IN-案例損失機率!U1:AD502""))},""select * where Col1='""&amp;$A30&amp;""'""),""&gt;0"")"),"#DIV/0!")</f>
        <v>#DIV/0!</v>
      </c>
      <c r="U30" s="49" t="str">
        <f>IFERROR(__xludf.DUMMYFUNCTION("AVERAGEIF(QUERY({TRANSPOSE(IMPORTRANGE(""https://docs.google.com/spreadsheets/d/1K-U1VOEkekSkvIuOTLramDSL5l6pb7stCKk-oIY8laE/edit?usp=share_link"",""IN-案例損失機率!U1:AD502""))},""select * where Col1='""&amp;$A30&amp;""'""),""&gt;0"")"),"#DIV/0!")</f>
        <v>#DIV/0!</v>
      </c>
      <c r="V30" s="49" t="str">
        <f>IFERROR(__xludf.DUMMYFUNCTION("AVERAGEIF(QUERY({TRANSPOSE(IMPORTRANGE(""https://docs.google.com/spreadsheets/d/1Jm7uRJI6pOxy50jc0ZwXeixnUp6UO-mcnc53mLlV9lo/edit?usp=share_link"",""IN-案例損失機率!U1:AD502""))},""select * where Col1='""&amp;$A30&amp;""'""),""&gt;0"")"),"#DIV/0!")</f>
        <v>#DIV/0!</v>
      </c>
      <c r="W30" s="49" t="str">
        <f>IFERROR(__xludf.DUMMYFUNCTION("AVERAGEIF(QUERY({TRANSPOSE(IMPORTRANGE(""https://docs.google.com/spreadsheets/d/1432r4Q6gFqKJ-l9xtbjR9no5K78N0hYLEmTJj5Y2aNY/edit?usp=share_link"",""IN-案例損失機率!U1:AD502""))},""select * where Col1='""&amp;$A30&amp;""'""),""&gt;0"")"),"#DIV/0!")</f>
        <v>#DIV/0!</v>
      </c>
      <c r="X30" s="49" t="str">
        <f>IFERROR(__xludf.DUMMYFUNCTION("AVERAGEIF(QUERY({TRANSPOSE(IMPORTRANGE(""https://docs.google.com/spreadsheets/d/1DVXEaZ9hcV9qu8VolurcNxY5V8gQ8LsIi5a85Wsw9Po/edit?usp=share_link"",""IN-案例損失機率!U1:AD502""))},""select * where Col1='""&amp;$A30&amp;""'""),""&gt;0"")"),"#DIV/0!")</f>
        <v>#DIV/0!</v>
      </c>
      <c r="Y30" s="49" t="str">
        <f>IFERROR(__xludf.DUMMYFUNCTION("AVERAGEIF(QUERY({TRANSPOSE(IMPORTRANGE(""https://docs.google.com/spreadsheets/d/1IcFK7Y-5zkWAlUD5cpc1mAs86lmwve_bgLw3wdZig8E/edit?usp=share_link"",""IN-案例損失機率!U1:AD502""))},""select * where Col1='""&amp;$A30&amp;""'""),""&gt;0"")"),"#DIV/0!")</f>
        <v>#DIV/0!</v>
      </c>
      <c r="Z30" s="49" t="str">
        <f>IFERROR(__xludf.DUMMYFUNCTION("AVERAGEIF(QUERY({TRANSPOSE(IMPORTRANGE(""https://docs.google.com/spreadsheets/d/1Ixl8jtNz2EiMLY_QYD63IRT4j7L627seq4sLK3YISsw/edit?usp=share_link"",""IN-案例損失機率!U1:AD502""))},""select * where Col1='""&amp;$A30&amp;""'""),""&gt;0"")"),"#DIV/0!")</f>
        <v>#DIV/0!</v>
      </c>
      <c r="AA30" s="49" t="str">
        <f>IFERROR(__xludf.DUMMYFUNCTION("AVERAGEIF(QUERY({TRANSPOSE(IMPORTRANGE(""https://docs.google.com/spreadsheets/d/1dJl4U62GKA5t7aapzzY2_9dSeZDTolcdr_bPV4nnAkw/edit?usp=share_link"",""IN-案例損失機率!U1:AD502""))},""select * where Col1='""&amp;$A30&amp;""'""),""&gt;0"")"),"#DIV/0!")</f>
        <v>#DIV/0!</v>
      </c>
      <c r="AB30" s="49" t="str">
        <f>IFERROR(__xludf.DUMMYFUNCTION("AVERAGEIF(QUERY({TRANSPOSE(IMPORTRANGE(""https://docs.google.com/spreadsheets/d/1AMhlPsxJ_ORVhDRWyKbwTnx4gSymsO3qxr_6ZOoP86Q/edit?usp=share_link"",""IN-案例損失機率!U1:AD502""))},""select * where Col1='""&amp;$A30&amp;""'""),""&gt;0"")"),"#DIV/0!")</f>
        <v>#DIV/0!</v>
      </c>
    </row>
    <row r="31" ht="30.0" customHeight="1">
      <c r="A31" s="45" t="s">
        <v>183</v>
      </c>
      <c r="B31" s="48" t="str">
        <f>IFERROR(__xludf.DUMMYFUNCTION("AVERAGEIF(QUERY({TRANSPOSE(IMPORTRANGE(""https://docs.google.com/spreadsheets/d/1YYNUZ9RW9034EMLDp5-m19i6R-xdTe70wberwaq-8zs/edit#gid=1778725847"",""IN-案例損失機率!U1:AD502""))},""select * where Col1='""&amp;$A31&amp;""'""),""&gt;0"")"),"#DIV/0!")</f>
        <v>#DIV/0!</v>
      </c>
      <c r="C31" s="48" t="str">
        <f>IFERROR(__xludf.DUMMYFUNCTION("AVERAGEIF(QUERY({TRANSPOSE(IMPORTRANGE(""https://docs.google.com/spreadsheets/d/1_iJCYlYq4CcYNKhor4zgSP188oNelfImt8z59yoPJUc/edit?usp=share_link"",""IN-案例損失機率!U1:AD502""))},""select * where Col1='""&amp;$A31&amp;""'""),""&gt;0"")"),"#DIV/0!")</f>
        <v>#DIV/0!</v>
      </c>
      <c r="D31" s="48" t="str">
        <f>IFERROR(__xludf.DUMMYFUNCTION("AVERAGEIF(QUERY({TRANSPOSE(IMPORTRANGE(""https://docs.google.com/spreadsheets/d/1kujxI94YuL9OSXWn6J6vWxv26Yj3pYgijIVivfOQPYk/edit?usp=share_link"",""IN-案例損失機率!U1:AD502""))},""select * where Col1='""&amp;$A31&amp;""'""),""&gt;0"")"),"#DIV/0!")</f>
        <v>#DIV/0!</v>
      </c>
      <c r="E31" s="48" t="str">
        <f>IFERROR(__xludf.DUMMYFUNCTION("AVERAGEIF(QUERY({TRANSPOSE(IMPORTRANGE(""https://docs.google.com/spreadsheets/d/1U8udSCZ_QzoMBI6FBD9n_ubwu7PxMrD693JcQcNJpbc/edit?usp=share_link"",""IN-案例損失機率!U1:AD502""))},""select * where Col1='""&amp;$A31&amp;""'""),""&gt;0"")"),"#DIV/0!")</f>
        <v>#DIV/0!</v>
      </c>
      <c r="F31" s="48" t="str">
        <f>IFERROR(__xludf.DUMMYFUNCTION("AVERAGEIF(QUERY({TRANSPOSE(IMPORTRANGE(""https://docs.google.com/spreadsheets/d/1M12lEnX_CHjDSTgWhN-WfG1etRC2LDWL58Z2o2sS0xE/edit?usp=share_link"",""IN-案例損失機率!U1:AD502""))},""select * where Col1='""&amp;$A31&amp;""'""),""&gt;0"")"),"#DIV/0!")</f>
        <v>#DIV/0!</v>
      </c>
      <c r="G31" s="48" t="str">
        <f>IFERROR(__xludf.DUMMYFUNCTION("AVERAGEIF(QUERY({TRANSPOSE(IMPORTRANGE(""https://docs.google.com/spreadsheets/d/1S7pxpAN5Ncwwo59e1mhP5kasoSyiC1U3a_9vaq0MPlk/edit?usp=share_link"",""IN-案例損失機率!U1:AD502""))},""select * where Col1='""&amp;$A31&amp;""'""),""&gt;0"")"),"#DIV/0!")</f>
        <v>#DIV/0!</v>
      </c>
      <c r="H31" s="48" t="str">
        <f>IFERROR(__xludf.DUMMYFUNCTION("AVERAGEIF(QUERY({TRANSPOSE(IMPORTRANGE(""https://docs.google.com/spreadsheets/d/1swlyjPL_3sDDfrJGrQny4r-QrjwgXeCGmP1u3YZ_-ms/edit?usp=share_link"",""IN-案例損失機率!U1:AD502""))},""select * where Col1='""&amp;$A31&amp;""'""),""&gt;0"")"),"#DIV/0!")</f>
        <v>#DIV/0!</v>
      </c>
      <c r="I31" s="48" t="str">
        <f>IFERROR(__xludf.DUMMYFUNCTION("AVERAGEIF(QUERY({TRANSPOSE(IMPORTRANGE(""https://docs.google.com/spreadsheets/d/1qIf_B6VTAz6kngi0d8IjodYhVsIq-RV-31ghjlJHm-A/edit?usp=share_link"",""IN-案例損失機率!U1:AD502""))},""select * where Col1='""&amp;$A31&amp;""'""),""&gt;0"")"),"#DIV/0!")</f>
        <v>#DIV/0!</v>
      </c>
      <c r="J31" s="48" t="str">
        <f>IFERROR(__xludf.DUMMYFUNCTION("AVERAGEIF(QUERY({TRANSPOSE(IMPORTRANGE(""https://docs.google.com/spreadsheets/d/1qfSt4Um3H5pMCqFySctVsMhprozDdhubgibRML1BPi4/edit?usp=share_link"",""IN-案例損失機率!U1:AD502""))},""select * where Col1='""&amp;$A31&amp;""'""),""&gt;0"")"),"#DIV/0!")</f>
        <v>#DIV/0!</v>
      </c>
      <c r="K31" s="48" t="str">
        <f>IFERROR(__xludf.DUMMYFUNCTION("AVERAGEIF(QUERY({TRANSPOSE(IMPORTRANGE(""https://docs.google.com/spreadsheets/d/1V6tsygD1UFo9qrXN5fMConFU-KfSDWoR-aMUe8usYOg/edit?usp=share_link"",""IN-案例損失機率!U1:AD502""))},""select * where Col1='""&amp;$A31&amp;""'""),""&gt;0"")"),"#DIV/0!")</f>
        <v>#DIV/0!</v>
      </c>
      <c r="L31" s="48" t="str">
        <f>IFERROR(__xludf.DUMMYFUNCTION("AVERAGEIF(QUERY({TRANSPOSE(IMPORTRANGE(""https://docs.google.com/spreadsheets/d/1_VCKf56QAmF0gpPF9ww3-uf7meSC9NZD2iLJ3YdNePM/edit?usp=share_link"",""IN-案例損失機率!U1:AD502""))},""select * where Col1='""&amp;$A31&amp;""'""),""&gt;0"")"),"#DIV/0!")</f>
        <v>#DIV/0!</v>
      </c>
      <c r="M31" s="48" t="str">
        <f>IFERROR(__xludf.DUMMYFUNCTION("AVERAGEIF(QUERY({TRANSPOSE(IMPORTRANGE(""https://docs.google.com/spreadsheets/d/1RdNC4G3MORnnCixr7bZSlGgUGlE5RAADrt7YnSratHE/edit?usp=share_link"",""IN-案例損失機率!U1:AD502""))},""select * where Col1='""&amp;$A31&amp;""'""),""&gt;0"")"),"#DIV/0!")</f>
        <v>#DIV/0!</v>
      </c>
      <c r="N31" s="48" t="str">
        <f>IFERROR(__xludf.DUMMYFUNCTION("AVERAGEIF(QUERY({TRANSPOSE(IMPORTRANGE(""https://docs.google.com/spreadsheets/d/1gC8hxK8PSzlgX-mN7fwX87dn5gLO10u3nIfnTiNWbuA/edit?usp=share_link"",""IN-案例損失機率!U1:AD502""))},""select * where Col1='""&amp;$A31&amp;""'""),""&gt;0"")"),"#DIV/0!")</f>
        <v>#DIV/0!</v>
      </c>
      <c r="O31" s="48" t="str">
        <f>IFERROR(__xludf.DUMMYFUNCTION("AVERAGEIF(QUERY({TRANSPOSE(IMPORTRANGE(""https://docs.google.com/spreadsheets/d/1B8cPiZeIcOn-Qd3JgkHKMcjZB4fzL4_ujlvGw3F7sHM/edit?usp=share_link"",""IN-案例損失機率!U1:AD502""))},""select * where Col1='""&amp;$A31&amp;""'""),""&gt;0"")"),"#DIV/0!")</f>
        <v>#DIV/0!</v>
      </c>
      <c r="P31" s="48" t="str">
        <f>IFERROR(__xludf.DUMMYFUNCTION("AVERAGEIF(QUERY({TRANSPOSE(IMPORTRANGE(""https://docs.google.com/spreadsheets/d/1U5S65h0MZPz8O8wfa1YOCM6kBTN1_8zRHlH6CIisNzg/edit#gid=1778725847"",""IN-案例損失機率!U1:AD502""))},""select * where Col1='""&amp;$A31&amp;""'""),""&gt;0"")"),"#DIV/0!")</f>
        <v>#DIV/0!</v>
      </c>
      <c r="Q31" s="48" t="str">
        <f>IFERROR(__xludf.DUMMYFUNCTION("AVERAGEIF(QUERY({TRANSPOSE(IMPORTRANGE(""https://docs.google.com/spreadsheets/d/1tNYDxpMCjr8OhGILTiJmjMlz99VcOsC03_c_EZHBCac/edit?usp=share_link"",""IN-案例損失機率!U1:AD502""))},""select * where Col1='""&amp;$A31&amp;""'""),""&gt;0"")"),"#DIV/0!")</f>
        <v>#DIV/0!</v>
      </c>
      <c r="R31" s="48" t="str">
        <f>IFERROR(__xludf.DUMMYFUNCTION("AVERAGEIF(QUERY({TRANSPOSE(IMPORTRANGE(""https://docs.google.com/spreadsheets/d/1vZozQ5iQ5VrH7k7m6S9TXIEHTDthf_o6vyslDgZcn5Q/edit?usp=share_link"",""IN-案例損失機率!U1:AD502""))},""select * where Col1='""&amp;$A31&amp;""'""),""&gt;0"")"),"#DIV/0!")</f>
        <v>#DIV/0!</v>
      </c>
      <c r="S31" s="48" t="str">
        <f>IFERROR(__xludf.DUMMYFUNCTION("AVERAGEIF(QUERY({TRANSPOSE(IMPORTRANGE(""https://docs.google.com/spreadsheets/d/1PmUbHfZJzt7siSQTWGIhsEF35X21ca3eAvUqMAEdSJU/edit?usp=share_link"",""IN-案例損失機率!U1:AD502""))},""select * where Col1='""&amp;$A31&amp;""'""),""&gt;0"")"),"#DIV/0!")</f>
        <v>#DIV/0!</v>
      </c>
      <c r="T31" s="48" t="str">
        <f>IFERROR(__xludf.DUMMYFUNCTION("AVERAGEIF(QUERY({TRANSPOSE(IMPORTRANGE(""https://docs.google.com/spreadsheets/d/1xAvmV1dqJN_ClTObvDEwOHmYidNfyL0iyWqhz4cxRUs/edit?usp=sharing"",""IN-案例損失機率!U1:AD502""))},""select * where Col1='""&amp;$A31&amp;""'""),""&gt;0"")"),"#DIV/0!")</f>
        <v>#DIV/0!</v>
      </c>
      <c r="U31" s="48" t="str">
        <f>IFERROR(__xludf.DUMMYFUNCTION("AVERAGEIF(QUERY({TRANSPOSE(IMPORTRANGE(""https://docs.google.com/spreadsheets/d/1K-U1VOEkekSkvIuOTLramDSL5l6pb7stCKk-oIY8laE/edit?usp=share_link"",""IN-案例損失機率!U1:AD502""))},""select * where Col1='""&amp;$A31&amp;""'""),""&gt;0"")"),"#DIV/0!")</f>
        <v>#DIV/0!</v>
      </c>
      <c r="V31" s="48" t="str">
        <f>IFERROR(__xludf.DUMMYFUNCTION("AVERAGEIF(QUERY({TRANSPOSE(IMPORTRANGE(""https://docs.google.com/spreadsheets/d/1Jm7uRJI6pOxy50jc0ZwXeixnUp6UO-mcnc53mLlV9lo/edit?usp=share_link"",""IN-案例損失機率!U1:AD502""))},""select * where Col1='""&amp;$A31&amp;""'""),""&gt;0"")"),"#DIV/0!")</f>
        <v>#DIV/0!</v>
      </c>
      <c r="W31" s="48" t="str">
        <f>IFERROR(__xludf.DUMMYFUNCTION("AVERAGEIF(QUERY({TRANSPOSE(IMPORTRANGE(""https://docs.google.com/spreadsheets/d/1432r4Q6gFqKJ-l9xtbjR9no5K78N0hYLEmTJj5Y2aNY/edit?usp=share_link"",""IN-案例損失機率!U1:AD502""))},""select * where Col1='""&amp;$A31&amp;""'""),""&gt;0"")"),"#DIV/0!")</f>
        <v>#DIV/0!</v>
      </c>
      <c r="X31" s="48" t="str">
        <f>IFERROR(__xludf.DUMMYFUNCTION("AVERAGEIF(QUERY({TRANSPOSE(IMPORTRANGE(""https://docs.google.com/spreadsheets/d/1DVXEaZ9hcV9qu8VolurcNxY5V8gQ8LsIi5a85Wsw9Po/edit?usp=share_link"",""IN-案例損失機率!U1:AD502""))},""select * where Col1='""&amp;$A31&amp;""'""),""&gt;0"")"),"#DIV/0!")</f>
        <v>#DIV/0!</v>
      </c>
      <c r="Y31" s="48" t="str">
        <f>IFERROR(__xludf.DUMMYFUNCTION("AVERAGEIF(QUERY({TRANSPOSE(IMPORTRANGE(""https://docs.google.com/spreadsheets/d/1IcFK7Y-5zkWAlUD5cpc1mAs86lmwve_bgLw3wdZig8E/edit?usp=share_link"",""IN-案例損失機率!U1:AD502""))},""select * where Col1='""&amp;$A31&amp;""'""),""&gt;0"")"),"#DIV/0!")</f>
        <v>#DIV/0!</v>
      </c>
      <c r="Z31" s="48" t="str">
        <f>IFERROR(__xludf.DUMMYFUNCTION("AVERAGEIF(QUERY({TRANSPOSE(IMPORTRANGE(""https://docs.google.com/spreadsheets/d/1Ixl8jtNz2EiMLY_QYD63IRT4j7L627seq4sLK3YISsw/edit?usp=share_link"",""IN-案例損失機率!U1:AD502""))},""select * where Col1='""&amp;$A31&amp;""'""),""&gt;0"")"),"#DIV/0!")</f>
        <v>#DIV/0!</v>
      </c>
      <c r="AA31" s="48" t="str">
        <f>IFERROR(__xludf.DUMMYFUNCTION("AVERAGEIF(QUERY({TRANSPOSE(IMPORTRANGE(""https://docs.google.com/spreadsheets/d/1dJl4U62GKA5t7aapzzY2_9dSeZDTolcdr_bPV4nnAkw/edit?usp=share_link"",""IN-案例損失機率!U1:AD502""))},""select * where Col1='""&amp;$A31&amp;""'""),""&gt;0"")"),"#DIV/0!")</f>
        <v>#DIV/0!</v>
      </c>
      <c r="AB31" s="48" t="str">
        <f>IFERROR(__xludf.DUMMYFUNCTION("AVERAGEIF(QUERY({TRANSPOSE(IMPORTRANGE(""https://docs.google.com/spreadsheets/d/1AMhlPsxJ_ORVhDRWyKbwTnx4gSymsO3qxr_6ZOoP86Q/edit?usp=share_link"",""IN-案例損失機率!U1:AD502""))},""select * where Col1='""&amp;$A31&amp;""'""),""&gt;0"")"),"#DIV/0!")</f>
        <v>#DIV/0!</v>
      </c>
    </row>
    <row r="32" ht="30.0" customHeight="1">
      <c r="A32" s="45" t="s">
        <v>184</v>
      </c>
      <c r="B32" s="49" t="str">
        <f>IFERROR(__xludf.DUMMYFUNCTION("AVERAGEIF(QUERY({TRANSPOSE(IMPORTRANGE(""https://docs.google.com/spreadsheets/d/1YYNUZ9RW9034EMLDp5-m19i6R-xdTe70wberwaq-8zs/edit#gid=1778725847"",""IN-案例損失機率!AE1:AN502""))},""select * where Col1='""&amp;$A32&amp;""'""),""&gt;0"")"),"#DIV/0!")</f>
        <v>#DIV/0!</v>
      </c>
      <c r="C32" s="49" t="str">
        <f>IFERROR(__xludf.DUMMYFUNCTION("AVERAGEIF(QUERY({TRANSPOSE(IMPORTRANGE(""https://docs.google.com/spreadsheets/d/1_iJCYlYq4CcYNKhor4zgSP188oNelfImt8z59yoPJUc/edit?usp=share_link"",""IN-案例損失機率!AE1:AN502""))},""select * where Col1='""&amp;$A32&amp;""'""),""&gt;0"")"),"#DIV/0!")</f>
        <v>#DIV/0!</v>
      </c>
      <c r="D32" s="49" t="str">
        <f>IFERROR(__xludf.DUMMYFUNCTION("AVERAGEIF(QUERY({TRANSPOSE(IMPORTRANGE(""https://docs.google.com/spreadsheets/d/1kujxI94YuL9OSXWn6J6vWxv26Yj3pYgijIVivfOQPYk/edit?usp=share_link"",""IN-案例損失機率!AE1:AN502""))},""select * where Col1='""&amp;$A32&amp;""'""),""&gt;0"")"),"#DIV/0!")</f>
        <v>#DIV/0!</v>
      </c>
      <c r="E32" s="49" t="str">
        <f>IFERROR(__xludf.DUMMYFUNCTION("AVERAGEIF(QUERY({TRANSPOSE(IMPORTRANGE(""https://docs.google.com/spreadsheets/d/1U8udSCZ_QzoMBI6FBD9n_ubwu7PxMrD693JcQcNJpbc/edit?usp=share_link"",""IN-案例損失機率!AE1:AN502""))},""select * where Col1='""&amp;$A32&amp;""'""),""&gt;0"")"),"#DIV/0!")</f>
        <v>#DIV/0!</v>
      </c>
      <c r="F32" s="49" t="str">
        <f>IFERROR(__xludf.DUMMYFUNCTION("AVERAGEIF(QUERY({TRANSPOSE(IMPORTRANGE(""https://docs.google.com/spreadsheets/d/1M12lEnX_CHjDSTgWhN-WfG1etRC2LDWL58Z2o2sS0xE/edit?usp=share_link"",""IN-案例損失機率!AE1:AN502""))},""select * where Col1='""&amp;$A32&amp;""'""),""&gt;0"")"),"#DIV/0!")</f>
        <v>#DIV/0!</v>
      </c>
      <c r="G32" s="49" t="str">
        <f>IFERROR(__xludf.DUMMYFUNCTION("AVERAGEIF(QUERY({TRANSPOSE(IMPORTRANGE(""https://docs.google.com/spreadsheets/d/1S7pxpAN5Ncwwo59e1mhP5kasoSyiC1U3a_9vaq0MPlk/edit?usp=share_link"",""IN-案例損失機率!AE1:AN502""))},""select * where Col1='""&amp;$A32&amp;""'""),""&gt;0"")"),"#DIV/0!")</f>
        <v>#DIV/0!</v>
      </c>
      <c r="H32" s="49" t="str">
        <f>IFERROR(__xludf.DUMMYFUNCTION("AVERAGEIF(QUERY({TRANSPOSE(IMPORTRANGE(""https://docs.google.com/spreadsheets/d/1swlyjPL_3sDDfrJGrQny4r-QrjwgXeCGmP1u3YZ_-ms/edit?usp=share_link"",""IN-案例損失機率!AE1:AN502""))},""select * where Col1='""&amp;$A32&amp;""'""),""&gt;0"")"),"#DIV/0!")</f>
        <v>#DIV/0!</v>
      </c>
      <c r="I32" s="49" t="str">
        <f>IFERROR(__xludf.DUMMYFUNCTION("AVERAGEIF(QUERY({TRANSPOSE(IMPORTRANGE(""https://docs.google.com/spreadsheets/d/1qIf_B6VTAz6kngi0d8IjodYhVsIq-RV-31ghjlJHm-A/edit?usp=share_link"",""IN-案例損失機率!AE1:AN502""))},""select * where Col1='""&amp;$A32&amp;""'""),""&gt;0"")"),"#DIV/0!")</f>
        <v>#DIV/0!</v>
      </c>
      <c r="J32" s="49" t="str">
        <f>IFERROR(__xludf.DUMMYFUNCTION("AVERAGEIF(QUERY({TRANSPOSE(IMPORTRANGE(""https://docs.google.com/spreadsheets/d/1qfSt4Um3H5pMCqFySctVsMhprozDdhubgibRML1BPi4/edit?usp=share_link"",""IN-案例損失機率!AE1:AN502""))},""select * where Col1='""&amp;$A32&amp;""'""),""&gt;0"")"),"#DIV/0!")</f>
        <v>#DIV/0!</v>
      </c>
      <c r="K32" s="49" t="str">
        <f>IFERROR(__xludf.DUMMYFUNCTION("AVERAGEIF(QUERY({TRANSPOSE(IMPORTRANGE(""https://docs.google.com/spreadsheets/d/1V6tsygD1UFo9qrXN5fMConFU-KfSDWoR-aMUe8usYOg/edit?usp=share_link"",""IN-案例損失機率!AE1:AN502""))},""select * where Col1='""&amp;$A32&amp;""'""),""&gt;0"")"),"#DIV/0!")</f>
        <v>#DIV/0!</v>
      </c>
      <c r="L32" s="49" t="str">
        <f>IFERROR(__xludf.DUMMYFUNCTION("AVERAGEIF(QUERY({TRANSPOSE(IMPORTRANGE(""https://docs.google.com/spreadsheets/d/1_VCKf56QAmF0gpPF9ww3-uf7meSC9NZD2iLJ3YdNePM/edit?usp=share_link"",""IN-案例損失機率!AE1:AN502""))},""select * where Col1='""&amp;$A32&amp;""'""),""&gt;0"")"),"#DIV/0!")</f>
        <v>#DIV/0!</v>
      </c>
      <c r="M32" s="49" t="str">
        <f>IFERROR(__xludf.DUMMYFUNCTION("AVERAGEIF(QUERY({TRANSPOSE(IMPORTRANGE(""https://docs.google.com/spreadsheets/d/1RdNC4G3MORnnCixr7bZSlGgUGlE5RAADrt7YnSratHE/edit?usp=share_link"",""IN-案例損失機率!AE1:AN502""))},""select * where Col1='""&amp;$A32&amp;""'""),""&gt;0"")"),"#DIV/0!")</f>
        <v>#DIV/0!</v>
      </c>
      <c r="N32" s="49" t="str">
        <f>IFERROR(__xludf.DUMMYFUNCTION("AVERAGEIF(QUERY({TRANSPOSE(IMPORTRANGE(""https://docs.google.com/spreadsheets/d/1gC8hxK8PSzlgX-mN7fwX87dn5gLO10u3nIfnTiNWbuA/edit?usp=share_link"",""IN-案例損失機率!AE1:AN502""))},""select * where Col1='""&amp;$A32&amp;""'""),""&gt;0"")"),"#DIV/0!")</f>
        <v>#DIV/0!</v>
      </c>
      <c r="O32" s="49" t="str">
        <f>IFERROR(__xludf.DUMMYFUNCTION("AVERAGEIF(QUERY({TRANSPOSE(IMPORTRANGE(""https://docs.google.com/spreadsheets/d/1B8cPiZeIcOn-Qd3JgkHKMcjZB4fzL4_ujlvGw3F7sHM/edit?usp=share_link"",""IN-案例損失機率!AE1:AN502""))},""select * where Col1='""&amp;$A32&amp;""'""),""&gt;0"")"),"#DIV/0!")</f>
        <v>#DIV/0!</v>
      </c>
      <c r="P32" s="49" t="str">
        <f>IFERROR(__xludf.DUMMYFUNCTION("AVERAGEIF(QUERY({TRANSPOSE(IMPORTRANGE(""https://docs.google.com/spreadsheets/d/1U5S65h0MZPz8O8wfa1YOCM6kBTN1_8zRHlH6CIisNzg/edit#gid=1778725847"",""IN-案例損失機率!AE1:AN502""))},""select * where Col1='""&amp;$A32&amp;""'""),""&gt;0"")"),"#DIV/0!")</f>
        <v>#DIV/0!</v>
      </c>
      <c r="Q32" s="49" t="str">
        <f>IFERROR(__xludf.DUMMYFUNCTION("AVERAGEIF(QUERY({TRANSPOSE(IMPORTRANGE(""https://docs.google.com/spreadsheets/d/1tNYDxpMCjr8OhGILTiJmjMlz99VcOsC03_c_EZHBCac/edit?usp=share_link"",""IN-案例損失機率!AE1:AN502""))},""select * where Col1='""&amp;$A32&amp;""'""),""&gt;0"")"),"#DIV/0!")</f>
        <v>#DIV/0!</v>
      </c>
      <c r="R32" s="49" t="str">
        <f>IFERROR(__xludf.DUMMYFUNCTION("AVERAGEIF(QUERY({TRANSPOSE(IMPORTRANGE(""https://docs.google.com/spreadsheets/d/1vZozQ5iQ5VrH7k7m6S9TXIEHTDthf_o6vyslDgZcn5Q/edit?usp=share_link"",""IN-案例損失機率!AE1:AN502""))},""select * where Col1='""&amp;$A32&amp;""'""),""&gt;0"")"),"#DIV/0!")</f>
        <v>#DIV/0!</v>
      </c>
      <c r="S32" s="49" t="str">
        <f>IFERROR(__xludf.DUMMYFUNCTION("AVERAGEIF(QUERY({TRANSPOSE(IMPORTRANGE(""https://docs.google.com/spreadsheets/d/1PmUbHfZJzt7siSQTWGIhsEF35X21ca3eAvUqMAEdSJU/edit?usp=share_link"",""IN-案例損失機率!AE1:AN502""))},""select * where Col1='""&amp;$A32&amp;""'""),""&gt;0"")"),"#DIV/0!")</f>
        <v>#DIV/0!</v>
      </c>
      <c r="T32" s="49" t="str">
        <f>IFERROR(__xludf.DUMMYFUNCTION("AVERAGEIF(QUERY({TRANSPOSE(IMPORTRANGE(""https://docs.google.com/spreadsheets/d/1xAvmV1dqJN_ClTObvDEwOHmYidNfyL0iyWqhz4cxRUs/edit?usp=sharing"",""IN-案例損失機率!AE1:AN502""))},""select * where Col1='""&amp;$A32&amp;""'""),""&gt;0"")"),"#DIV/0!")</f>
        <v>#DIV/0!</v>
      </c>
      <c r="U32" s="49" t="str">
        <f>IFERROR(__xludf.DUMMYFUNCTION("AVERAGEIF(QUERY({TRANSPOSE(IMPORTRANGE(""https://docs.google.com/spreadsheets/d/1K-U1VOEkekSkvIuOTLramDSL5l6pb7stCKk-oIY8laE/edit?usp=share_link"",""IN-案例損失機率!AE1:AN502""))},""select * where Col1='""&amp;$A32&amp;""'""),""&gt;0"")"),"#DIV/0!")</f>
        <v>#DIV/0!</v>
      </c>
      <c r="V32" s="49" t="str">
        <f>IFERROR(__xludf.DUMMYFUNCTION("AVERAGEIF(QUERY({TRANSPOSE(IMPORTRANGE(""https://docs.google.com/spreadsheets/d/1Jm7uRJI6pOxy50jc0ZwXeixnUp6UO-mcnc53mLlV9lo/edit?usp=share_link"",""IN-案例損失機率!AE1:AN502""))},""select * where Col1='""&amp;$A32&amp;""'""),""&gt;0"")"),"#DIV/0!")</f>
        <v>#DIV/0!</v>
      </c>
      <c r="W32" s="49" t="str">
        <f>IFERROR(__xludf.DUMMYFUNCTION("AVERAGEIF(QUERY({TRANSPOSE(IMPORTRANGE(""https://docs.google.com/spreadsheets/d/1432r4Q6gFqKJ-l9xtbjR9no5K78N0hYLEmTJj5Y2aNY/edit?usp=share_link"",""IN-案例損失機率!AE1:AN502""))},""select * where Col1='""&amp;$A32&amp;""'""),""&gt;0"")"),"#DIV/0!")</f>
        <v>#DIV/0!</v>
      </c>
      <c r="X32" s="49" t="str">
        <f>IFERROR(__xludf.DUMMYFUNCTION("AVERAGEIF(QUERY({TRANSPOSE(IMPORTRANGE(""https://docs.google.com/spreadsheets/d/1DVXEaZ9hcV9qu8VolurcNxY5V8gQ8LsIi5a85Wsw9Po/edit?usp=share_link"",""IN-案例損失機率!AE1:AN502""))},""select * where Col1='""&amp;$A32&amp;""'""),""&gt;0"")"),"#DIV/0!")</f>
        <v>#DIV/0!</v>
      </c>
      <c r="Y32" s="49" t="str">
        <f>IFERROR(__xludf.DUMMYFUNCTION("AVERAGEIF(QUERY({TRANSPOSE(IMPORTRANGE(""https://docs.google.com/spreadsheets/d/1IcFK7Y-5zkWAlUD5cpc1mAs86lmwve_bgLw3wdZig8E/edit?usp=share_link"",""IN-案例損失機率!AE1:AN502""))},""select * where Col1='""&amp;$A32&amp;""'""),""&gt;0"")"),"#DIV/0!")</f>
        <v>#DIV/0!</v>
      </c>
      <c r="Z32" s="49" t="str">
        <f>IFERROR(__xludf.DUMMYFUNCTION("AVERAGEIF(QUERY({TRANSPOSE(IMPORTRANGE(""https://docs.google.com/spreadsheets/d/1Ixl8jtNz2EiMLY_QYD63IRT4j7L627seq4sLK3YISsw/edit?usp=share_link"",""IN-案例損失機率!AE1:AN502""))},""select * where Col1='""&amp;$A32&amp;""'""),""&gt;0"")"),"#DIV/0!")</f>
        <v>#DIV/0!</v>
      </c>
      <c r="AA32" s="49" t="str">
        <f>IFERROR(__xludf.DUMMYFUNCTION("AVERAGEIF(QUERY({TRANSPOSE(IMPORTRANGE(""https://docs.google.com/spreadsheets/d/1dJl4U62GKA5t7aapzzY2_9dSeZDTolcdr_bPV4nnAkw/edit?usp=share_link"",""IN-案例損失機率!AE1:AN502""))},""select * where Col1='""&amp;$A32&amp;""'""),""&gt;0"")"),"#DIV/0!")</f>
        <v>#DIV/0!</v>
      </c>
      <c r="AB32" s="49" t="str">
        <f>IFERROR(__xludf.DUMMYFUNCTION("AVERAGEIF(QUERY({TRANSPOSE(IMPORTRANGE(""https://docs.google.com/spreadsheets/d/1AMhlPsxJ_ORVhDRWyKbwTnx4gSymsO3qxr_6ZOoP86Q/edit?usp=share_link"",""IN-案例損失機率!AE1:AN502""))},""select * where Col1='""&amp;$A32&amp;""'""),""&gt;0"")"),"#DIV/0!")</f>
        <v>#DIV/0!</v>
      </c>
    </row>
    <row r="33" ht="30.0" customHeight="1">
      <c r="A33" s="45" t="s">
        <v>185</v>
      </c>
      <c r="B33" s="48" t="str">
        <f>IFERROR(__xludf.DUMMYFUNCTION("AVERAGEIF(QUERY({TRANSPOSE(IMPORTRANGE(""https://docs.google.com/spreadsheets/d/1YYNUZ9RW9034EMLDp5-m19i6R-xdTe70wberwaq-8zs/edit#gid=1778725847"",""IN-案例損失機率!AE1:AN502""))},""select * where Col1='""&amp;$A33&amp;""'""),""&gt;0"")"),"#DIV/0!")</f>
        <v>#DIV/0!</v>
      </c>
      <c r="C33" s="48" t="str">
        <f>IFERROR(__xludf.DUMMYFUNCTION("AVERAGEIF(QUERY({TRANSPOSE(IMPORTRANGE(""https://docs.google.com/spreadsheets/d/1_iJCYlYq4CcYNKhor4zgSP188oNelfImt8z59yoPJUc/edit?usp=share_link"",""IN-案例損失機率!AE1:AN502""))},""select * where Col1='""&amp;$A33&amp;""'""),""&gt;0"")"),"#DIV/0!")</f>
        <v>#DIV/0!</v>
      </c>
      <c r="D33" s="48" t="str">
        <f>IFERROR(__xludf.DUMMYFUNCTION("AVERAGEIF(QUERY({TRANSPOSE(IMPORTRANGE(""https://docs.google.com/spreadsheets/d/1kujxI94YuL9OSXWn6J6vWxv26Yj3pYgijIVivfOQPYk/edit?usp=share_link"",""IN-案例損失機率!AE1:AN502""))},""select * where Col1='""&amp;$A33&amp;""'""),""&gt;0"")"),"#DIV/0!")</f>
        <v>#DIV/0!</v>
      </c>
      <c r="E33" s="48" t="str">
        <f>IFERROR(__xludf.DUMMYFUNCTION("AVERAGEIF(QUERY({TRANSPOSE(IMPORTRANGE(""https://docs.google.com/spreadsheets/d/1U8udSCZ_QzoMBI6FBD9n_ubwu7PxMrD693JcQcNJpbc/edit?usp=share_link"",""IN-案例損失機率!AE1:AN502""))},""select * where Col1='""&amp;$A33&amp;""'""),""&gt;0"")"),"#DIV/0!")</f>
        <v>#DIV/0!</v>
      </c>
      <c r="F33" s="48" t="str">
        <f>IFERROR(__xludf.DUMMYFUNCTION("AVERAGEIF(QUERY({TRANSPOSE(IMPORTRANGE(""https://docs.google.com/spreadsheets/d/1M12lEnX_CHjDSTgWhN-WfG1etRC2LDWL58Z2o2sS0xE/edit?usp=share_link"",""IN-案例損失機率!AE1:AN502""))},""select * where Col1='""&amp;$A33&amp;""'""),""&gt;0"")"),"#DIV/0!")</f>
        <v>#DIV/0!</v>
      </c>
      <c r="G33" s="48" t="str">
        <f>IFERROR(__xludf.DUMMYFUNCTION("AVERAGEIF(QUERY({TRANSPOSE(IMPORTRANGE(""https://docs.google.com/spreadsheets/d/1S7pxpAN5Ncwwo59e1mhP5kasoSyiC1U3a_9vaq0MPlk/edit?usp=share_link"",""IN-案例損失機率!AE1:AN502""))},""select * where Col1='""&amp;$A33&amp;""'""),""&gt;0"")"),"#DIV/0!")</f>
        <v>#DIV/0!</v>
      </c>
      <c r="H33" s="48" t="str">
        <f>IFERROR(__xludf.DUMMYFUNCTION("AVERAGEIF(QUERY({TRANSPOSE(IMPORTRANGE(""https://docs.google.com/spreadsheets/d/1swlyjPL_3sDDfrJGrQny4r-QrjwgXeCGmP1u3YZ_-ms/edit?usp=share_link"",""IN-案例損失機率!AE1:AN502""))},""select * where Col1='""&amp;$A33&amp;""'""),""&gt;0"")"),"#DIV/0!")</f>
        <v>#DIV/0!</v>
      </c>
      <c r="I33" s="48" t="str">
        <f>IFERROR(__xludf.DUMMYFUNCTION("AVERAGEIF(QUERY({TRANSPOSE(IMPORTRANGE(""https://docs.google.com/spreadsheets/d/1qIf_B6VTAz6kngi0d8IjodYhVsIq-RV-31ghjlJHm-A/edit?usp=share_link"",""IN-案例損失機率!AE1:AN502""))},""select * where Col1='""&amp;$A33&amp;""'""),""&gt;0"")"),"#DIV/0!")</f>
        <v>#DIV/0!</v>
      </c>
      <c r="J33" s="48" t="str">
        <f>IFERROR(__xludf.DUMMYFUNCTION("AVERAGEIF(QUERY({TRANSPOSE(IMPORTRANGE(""https://docs.google.com/spreadsheets/d/1qfSt4Um3H5pMCqFySctVsMhprozDdhubgibRML1BPi4/edit?usp=share_link"",""IN-案例損失機率!AE1:AN502""))},""select * where Col1='""&amp;$A33&amp;""'""),""&gt;0"")"),"#DIV/0!")</f>
        <v>#DIV/0!</v>
      </c>
      <c r="K33" s="48" t="str">
        <f>IFERROR(__xludf.DUMMYFUNCTION("AVERAGEIF(QUERY({TRANSPOSE(IMPORTRANGE(""https://docs.google.com/spreadsheets/d/1V6tsygD1UFo9qrXN5fMConFU-KfSDWoR-aMUe8usYOg/edit?usp=share_link"",""IN-案例損失機率!AE1:AN502""))},""select * where Col1='""&amp;$A33&amp;""'""),""&gt;0"")"),"#DIV/0!")</f>
        <v>#DIV/0!</v>
      </c>
      <c r="L33" s="48" t="str">
        <f>IFERROR(__xludf.DUMMYFUNCTION("AVERAGEIF(QUERY({TRANSPOSE(IMPORTRANGE(""https://docs.google.com/spreadsheets/d/1_VCKf56QAmF0gpPF9ww3-uf7meSC9NZD2iLJ3YdNePM/edit?usp=share_link"",""IN-案例損失機率!AE1:AN502""))},""select * where Col1='""&amp;$A33&amp;""'""),""&gt;0"")"),"#DIV/0!")</f>
        <v>#DIV/0!</v>
      </c>
      <c r="M33" s="48" t="str">
        <f>IFERROR(__xludf.DUMMYFUNCTION("AVERAGEIF(QUERY({TRANSPOSE(IMPORTRANGE(""https://docs.google.com/spreadsheets/d/1RdNC4G3MORnnCixr7bZSlGgUGlE5RAADrt7YnSratHE/edit?usp=share_link"",""IN-案例損失機率!AE1:AN502""))},""select * where Col1='""&amp;$A33&amp;""'""),""&gt;0"")"),"#DIV/0!")</f>
        <v>#DIV/0!</v>
      </c>
      <c r="N33" s="48" t="str">
        <f>IFERROR(__xludf.DUMMYFUNCTION("AVERAGEIF(QUERY({TRANSPOSE(IMPORTRANGE(""https://docs.google.com/spreadsheets/d/1gC8hxK8PSzlgX-mN7fwX87dn5gLO10u3nIfnTiNWbuA/edit?usp=share_link"",""IN-案例損失機率!AE1:AN502""))},""select * where Col1='""&amp;$A33&amp;""'""),""&gt;0"")"),"#DIV/0!")</f>
        <v>#DIV/0!</v>
      </c>
      <c r="O33" s="48" t="str">
        <f>IFERROR(__xludf.DUMMYFUNCTION("AVERAGEIF(QUERY({TRANSPOSE(IMPORTRANGE(""https://docs.google.com/spreadsheets/d/1B8cPiZeIcOn-Qd3JgkHKMcjZB4fzL4_ujlvGw3F7sHM/edit?usp=share_link"",""IN-案例損失機率!AE1:AN502""))},""select * where Col1='""&amp;$A33&amp;""'""),""&gt;0"")"),"#DIV/0!")</f>
        <v>#DIV/0!</v>
      </c>
      <c r="P33" s="48" t="str">
        <f>IFERROR(__xludf.DUMMYFUNCTION("AVERAGEIF(QUERY({TRANSPOSE(IMPORTRANGE(""https://docs.google.com/spreadsheets/d/1U5S65h0MZPz8O8wfa1YOCM6kBTN1_8zRHlH6CIisNzg/edit#gid=1778725847"",""IN-案例損失機率!AE1:AN502""))},""select * where Col1='""&amp;$A33&amp;""'""),""&gt;0"")"),"#DIV/0!")</f>
        <v>#DIV/0!</v>
      </c>
      <c r="Q33" s="48" t="str">
        <f>IFERROR(__xludf.DUMMYFUNCTION("AVERAGEIF(QUERY({TRANSPOSE(IMPORTRANGE(""https://docs.google.com/spreadsheets/d/1tNYDxpMCjr8OhGILTiJmjMlz99VcOsC03_c_EZHBCac/edit?usp=share_link"",""IN-案例損失機率!AE1:AN502""))},""select * where Col1='""&amp;$A33&amp;""'""),""&gt;0"")"),"#DIV/0!")</f>
        <v>#DIV/0!</v>
      </c>
      <c r="R33" s="48" t="str">
        <f>IFERROR(__xludf.DUMMYFUNCTION("AVERAGEIF(QUERY({TRANSPOSE(IMPORTRANGE(""https://docs.google.com/spreadsheets/d/1vZozQ5iQ5VrH7k7m6S9TXIEHTDthf_o6vyslDgZcn5Q/edit?usp=share_link"",""IN-案例損失機率!AE1:AN502""))},""select * where Col1='""&amp;$A33&amp;""'""),""&gt;0"")"),"#DIV/0!")</f>
        <v>#DIV/0!</v>
      </c>
      <c r="S33" s="48" t="str">
        <f>IFERROR(__xludf.DUMMYFUNCTION("AVERAGEIF(QUERY({TRANSPOSE(IMPORTRANGE(""https://docs.google.com/spreadsheets/d/1PmUbHfZJzt7siSQTWGIhsEF35X21ca3eAvUqMAEdSJU/edit?usp=share_link"",""IN-案例損失機率!AE1:AN502""))},""select * where Col1='""&amp;$A33&amp;""'""),""&gt;0"")"),"#DIV/0!")</f>
        <v>#DIV/0!</v>
      </c>
      <c r="T33" s="48" t="str">
        <f>IFERROR(__xludf.DUMMYFUNCTION("AVERAGEIF(QUERY({TRANSPOSE(IMPORTRANGE(""https://docs.google.com/spreadsheets/d/1xAvmV1dqJN_ClTObvDEwOHmYidNfyL0iyWqhz4cxRUs/edit?usp=sharing"",""IN-案例損失機率!AE1:AN502""))},""select * where Col1='""&amp;$A33&amp;""'""),""&gt;0"")"),"#DIV/0!")</f>
        <v>#DIV/0!</v>
      </c>
      <c r="U33" s="48" t="str">
        <f>IFERROR(__xludf.DUMMYFUNCTION("AVERAGEIF(QUERY({TRANSPOSE(IMPORTRANGE(""https://docs.google.com/spreadsheets/d/1K-U1VOEkekSkvIuOTLramDSL5l6pb7stCKk-oIY8laE/edit?usp=share_link"",""IN-案例損失機率!AE1:AN502""))},""select * where Col1='""&amp;$A33&amp;""'""),""&gt;0"")"),"#DIV/0!")</f>
        <v>#DIV/0!</v>
      </c>
      <c r="V33" s="48" t="str">
        <f>IFERROR(__xludf.DUMMYFUNCTION("AVERAGEIF(QUERY({TRANSPOSE(IMPORTRANGE(""https://docs.google.com/spreadsheets/d/1Jm7uRJI6pOxy50jc0ZwXeixnUp6UO-mcnc53mLlV9lo/edit?usp=share_link"",""IN-案例損失機率!AE1:AN502""))},""select * where Col1='""&amp;$A33&amp;""'""),""&gt;0"")"),"#DIV/0!")</f>
        <v>#DIV/0!</v>
      </c>
      <c r="W33" s="48" t="str">
        <f>IFERROR(__xludf.DUMMYFUNCTION("AVERAGEIF(QUERY({TRANSPOSE(IMPORTRANGE(""https://docs.google.com/spreadsheets/d/1432r4Q6gFqKJ-l9xtbjR9no5K78N0hYLEmTJj5Y2aNY/edit?usp=share_link"",""IN-案例損失機率!AE1:AN502""))},""select * where Col1='""&amp;$A33&amp;""'""),""&gt;0"")"),"#DIV/0!")</f>
        <v>#DIV/0!</v>
      </c>
      <c r="X33" s="48" t="str">
        <f>IFERROR(__xludf.DUMMYFUNCTION("AVERAGEIF(QUERY({TRANSPOSE(IMPORTRANGE(""https://docs.google.com/spreadsheets/d/1DVXEaZ9hcV9qu8VolurcNxY5V8gQ8LsIi5a85Wsw9Po/edit?usp=share_link"",""IN-案例損失機率!AE1:AN502""))},""select * where Col1='""&amp;$A33&amp;""'""),""&gt;0"")"),"#DIV/0!")</f>
        <v>#DIV/0!</v>
      </c>
      <c r="Y33" s="48" t="str">
        <f>IFERROR(__xludf.DUMMYFUNCTION("AVERAGEIF(QUERY({TRANSPOSE(IMPORTRANGE(""https://docs.google.com/spreadsheets/d/1IcFK7Y-5zkWAlUD5cpc1mAs86lmwve_bgLw3wdZig8E/edit?usp=share_link"",""IN-案例損失機率!AE1:AN502""))},""select * where Col1='""&amp;$A33&amp;""'""),""&gt;0"")"),"#DIV/0!")</f>
        <v>#DIV/0!</v>
      </c>
      <c r="Z33" s="48" t="str">
        <f>IFERROR(__xludf.DUMMYFUNCTION("AVERAGEIF(QUERY({TRANSPOSE(IMPORTRANGE(""https://docs.google.com/spreadsheets/d/1Ixl8jtNz2EiMLY_QYD63IRT4j7L627seq4sLK3YISsw/edit?usp=share_link"",""IN-案例損失機率!AE1:AN502""))},""select * where Col1='""&amp;$A33&amp;""'""),""&gt;0"")"),"#DIV/0!")</f>
        <v>#DIV/0!</v>
      </c>
      <c r="AA33" s="48" t="str">
        <f>IFERROR(__xludf.DUMMYFUNCTION("AVERAGEIF(QUERY({TRANSPOSE(IMPORTRANGE(""https://docs.google.com/spreadsheets/d/1dJl4U62GKA5t7aapzzY2_9dSeZDTolcdr_bPV4nnAkw/edit?usp=share_link"",""IN-案例損失機率!AE1:AN502""))},""select * where Col1='""&amp;$A33&amp;""'""),""&gt;0"")"),"#DIV/0!")</f>
        <v>#DIV/0!</v>
      </c>
      <c r="AB33" s="48" t="str">
        <f>IFERROR(__xludf.DUMMYFUNCTION("AVERAGEIF(QUERY({TRANSPOSE(IMPORTRANGE(""https://docs.google.com/spreadsheets/d/1AMhlPsxJ_ORVhDRWyKbwTnx4gSymsO3qxr_6ZOoP86Q/edit?usp=share_link"",""IN-案例損失機率!AE1:AN502""))},""select * where Col1='""&amp;$A33&amp;""'""),""&gt;0"")"),"#DIV/0!")</f>
        <v>#DIV/0!</v>
      </c>
    </row>
    <row r="34" ht="30.0" customHeight="1">
      <c r="A34" s="45" t="s">
        <v>186</v>
      </c>
      <c r="B34" s="49" t="str">
        <f>IFERROR(__xludf.DUMMYFUNCTION("AVERAGEIF(QUERY({TRANSPOSE(IMPORTRANGE(""https://docs.google.com/spreadsheets/d/1YYNUZ9RW9034EMLDp5-m19i6R-xdTe70wberwaq-8zs/edit#gid=1778725847"",""IN-案例損失機率!AE1:AN502""))},""select * where Col1='""&amp;$A34&amp;""'""),""&gt;0"")"),"#DIV/0!")</f>
        <v>#DIV/0!</v>
      </c>
      <c r="C34" s="49" t="str">
        <f>IFERROR(__xludf.DUMMYFUNCTION("AVERAGEIF(QUERY({TRANSPOSE(IMPORTRANGE(""https://docs.google.com/spreadsheets/d/1_iJCYlYq4CcYNKhor4zgSP188oNelfImt8z59yoPJUc/edit?usp=share_link"",""IN-案例損失機率!AE1:AN502""))},""select * where Col1='""&amp;$A34&amp;""'""),""&gt;0"")"),"#DIV/0!")</f>
        <v>#DIV/0!</v>
      </c>
      <c r="D34" s="49" t="str">
        <f>IFERROR(__xludf.DUMMYFUNCTION("AVERAGEIF(QUERY({TRANSPOSE(IMPORTRANGE(""https://docs.google.com/spreadsheets/d/1kujxI94YuL9OSXWn6J6vWxv26Yj3pYgijIVivfOQPYk/edit?usp=share_link"",""IN-案例損失機率!AE1:AN502""))},""select * where Col1='""&amp;$A34&amp;""'""),""&gt;0"")"),"#DIV/0!")</f>
        <v>#DIV/0!</v>
      </c>
      <c r="E34" s="49" t="str">
        <f>IFERROR(__xludf.DUMMYFUNCTION("AVERAGEIF(QUERY({TRANSPOSE(IMPORTRANGE(""https://docs.google.com/spreadsheets/d/1U8udSCZ_QzoMBI6FBD9n_ubwu7PxMrD693JcQcNJpbc/edit?usp=share_link"",""IN-案例損失機率!AE1:AN502""))},""select * where Col1='""&amp;$A34&amp;""'""),""&gt;0"")"),"#DIV/0!")</f>
        <v>#DIV/0!</v>
      </c>
      <c r="F34" s="49" t="str">
        <f>IFERROR(__xludf.DUMMYFUNCTION("AVERAGEIF(QUERY({TRANSPOSE(IMPORTRANGE(""https://docs.google.com/spreadsheets/d/1M12lEnX_CHjDSTgWhN-WfG1etRC2LDWL58Z2o2sS0xE/edit?usp=share_link"",""IN-案例損失機率!AE1:AN502""))},""select * where Col1='""&amp;$A34&amp;""'""),""&gt;0"")"),"#DIV/0!")</f>
        <v>#DIV/0!</v>
      </c>
      <c r="G34" s="49" t="str">
        <f>IFERROR(__xludf.DUMMYFUNCTION("AVERAGEIF(QUERY({TRANSPOSE(IMPORTRANGE(""https://docs.google.com/spreadsheets/d/1S7pxpAN5Ncwwo59e1mhP5kasoSyiC1U3a_9vaq0MPlk/edit?usp=share_link"",""IN-案例損失機率!AE1:AN502""))},""select * where Col1='""&amp;$A34&amp;""'""),""&gt;0"")"),"#DIV/0!")</f>
        <v>#DIV/0!</v>
      </c>
      <c r="H34" s="49" t="str">
        <f>IFERROR(__xludf.DUMMYFUNCTION("AVERAGEIF(QUERY({TRANSPOSE(IMPORTRANGE(""https://docs.google.com/spreadsheets/d/1swlyjPL_3sDDfrJGrQny4r-QrjwgXeCGmP1u3YZ_-ms/edit?usp=share_link"",""IN-案例損失機率!AE1:AN502""))},""select * where Col1='""&amp;$A34&amp;""'""),""&gt;0"")"),"#DIV/0!")</f>
        <v>#DIV/0!</v>
      </c>
      <c r="I34" s="49" t="str">
        <f>IFERROR(__xludf.DUMMYFUNCTION("AVERAGEIF(QUERY({TRANSPOSE(IMPORTRANGE(""https://docs.google.com/spreadsheets/d/1qIf_B6VTAz6kngi0d8IjodYhVsIq-RV-31ghjlJHm-A/edit?usp=share_link"",""IN-案例損失機率!AE1:AN502""))},""select * where Col1='""&amp;$A34&amp;""'""),""&gt;0"")"),"#DIV/0!")</f>
        <v>#DIV/0!</v>
      </c>
      <c r="J34" s="49" t="str">
        <f>IFERROR(__xludf.DUMMYFUNCTION("AVERAGEIF(QUERY({TRANSPOSE(IMPORTRANGE(""https://docs.google.com/spreadsheets/d/1qfSt4Um3H5pMCqFySctVsMhprozDdhubgibRML1BPi4/edit?usp=share_link"",""IN-案例損失機率!AE1:AN502""))},""select * where Col1='""&amp;$A34&amp;""'""),""&gt;0"")"),"#DIV/0!")</f>
        <v>#DIV/0!</v>
      </c>
      <c r="K34" s="49" t="str">
        <f>IFERROR(__xludf.DUMMYFUNCTION("AVERAGEIF(QUERY({TRANSPOSE(IMPORTRANGE(""https://docs.google.com/spreadsheets/d/1V6tsygD1UFo9qrXN5fMConFU-KfSDWoR-aMUe8usYOg/edit?usp=share_link"",""IN-案例損失機率!AE1:AN502""))},""select * where Col1='""&amp;$A34&amp;""'""),""&gt;0"")"),"#DIV/0!")</f>
        <v>#DIV/0!</v>
      </c>
      <c r="L34" s="49" t="str">
        <f>IFERROR(__xludf.DUMMYFUNCTION("AVERAGEIF(QUERY({TRANSPOSE(IMPORTRANGE(""https://docs.google.com/spreadsheets/d/1_VCKf56QAmF0gpPF9ww3-uf7meSC9NZD2iLJ3YdNePM/edit?usp=share_link"",""IN-案例損失機率!AE1:AN502""))},""select * where Col1='""&amp;$A34&amp;""'""),""&gt;0"")"),"#DIV/0!")</f>
        <v>#DIV/0!</v>
      </c>
      <c r="M34" s="49" t="str">
        <f>IFERROR(__xludf.DUMMYFUNCTION("AVERAGEIF(QUERY({TRANSPOSE(IMPORTRANGE(""https://docs.google.com/spreadsheets/d/1RdNC4G3MORnnCixr7bZSlGgUGlE5RAADrt7YnSratHE/edit?usp=share_link"",""IN-案例損失機率!AE1:AN502""))},""select * where Col1='""&amp;$A34&amp;""'""),""&gt;0"")"),"#DIV/0!")</f>
        <v>#DIV/0!</v>
      </c>
      <c r="N34" s="49" t="str">
        <f>IFERROR(__xludf.DUMMYFUNCTION("AVERAGEIF(QUERY({TRANSPOSE(IMPORTRANGE(""https://docs.google.com/spreadsheets/d/1gC8hxK8PSzlgX-mN7fwX87dn5gLO10u3nIfnTiNWbuA/edit?usp=share_link"",""IN-案例損失機率!AE1:AN502""))},""select * where Col1='""&amp;$A34&amp;""'""),""&gt;0"")"),"#DIV/0!")</f>
        <v>#DIV/0!</v>
      </c>
      <c r="O34" s="49" t="str">
        <f>IFERROR(__xludf.DUMMYFUNCTION("AVERAGEIF(QUERY({TRANSPOSE(IMPORTRANGE(""https://docs.google.com/spreadsheets/d/1B8cPiZeIcOn-Qd3JgkHKMcjZB4fzL4_ujlvGw3F7sHM/edit?usp=share_link"",""IN-案例損失機率!AE1:AN502""))},""select * where Col1='""&amp;$A34&amp;""'""),""&gt;0"")"),"#DIV/0!")</f>
        <v>#DIV/0!</v>
      </c>
      <c r="P34" s="49" t="str">
        <f>IFERROR(__xludf.DUMMYFUNCTION("AVERAGEIF(QUERY({TRANSPOSE(IMPORTRANGE(""https://docs.google.com/spreadsheets/d/1U5S65h0MZPz8O8wfa1YOCM6kBTN1_8zRHlH6CIisNzg/edit#gid=1778725847"",""IN-案例損失機率!AE1:AN502""))},""select * where Col1='""&amp;$A34&amp;""'""),""&gt;0"")"),"#DIV/0!")</f>
        <v>#DIV/0!</v>
      </c>
      <c r="Q34" s="49" t="str">
        <f>IFERROR(__xludf.DUMMYFUNCTION("AVERAGEIF(QUERY({TRANSPOSE(IMPORTRANGE(""https://docs.google.com/spreadsheets/d/1tNYDxpMCjr8OhGILTiJmjMlz99VcOsC03_c_EZHBCac/edit?usp=share_link"",""IN-案例損失機率!AE1:AN502""))},""select * where Col1='""&amp;$A34&amp;""'""),""&gt;0"")"),"#DIV/0!")</f>
        <v>#DIV/0!</v>
      </c>
      <c r="R34" s="49" t="str">
        <f>IFERROR(__xludf.DUMMYFUNCTION("AVERAGEIF(QUERY({TRANSPOSE(IMPORTRANGE(""https://docs.google.com/spreadsheets/d/1vZozQ5iQ5VrH7k7m6S9TXIEHTDthf_o6vyslDgZcn5Q/edit?usp=share_link"",""IN-案例損失機率!AE1:AN502""))},""select * where Col1='""&amp;$A34&amp;""'""),""&gt;0"")"),"#DIV/0!")</f>
        <v>#DIV/0!</v>
      </c>
      <c r="S34" s="49" t="str">
        <f>IFERROR(__xludf.DUMMYFUNCTION("AVERAGEIF(QUERY({TRANSPOSE(IMPORTRANGE(""https://docs.google.com/spreadsheets/d/1PmUbHfZJzt7siSQTWGIhsEF35X21ca3eAvUqMAEdSJU/edit?usp=share_link"",""IN-案例損失機率!AE1:AN502""))},""select * where Col1='""&amp;$A34&amp;""'""),""&gt;0"")"),"#DIV/0!")</f>
        <v>#DIV/0!</v>
      </c>
      <c r="T34" s="49" t="str">
        <f>IFERROR(__xludf.DUMMYFUNCTION("AVERAGEIF(QUERY({TRANSPOSE(IMPORTRANGE(""https://docs.google.com/spreadsheets/d/1xAvmV1dqJN_ClTObvDEwOHmYidNfyL0iyWqhz4cxRUs/edit?usp=sharing"",""IN-案例損失機率!AE1:AN502""))},""select * where Col1='""&amp;$A34&amp;""'""),""&gt;0"")"),"#DIV/0!")</f>
        <v>#DIV/0!</v>
      </c>
      <c r="U34" s="49" t="str">
        <f>IFERROR(__xludf.DUMMYFUNCTION("AVERAGEIF(QUERY({TRANSPOSE(IMPORTRANGE(""https://docs.google.com/spreadsheets/d/1K-U1VOEkekSkvIuOTLramDSL5l6pb7stCKk-oIY8laE/edit?usp=share_link"",""IN-案例損失機率!AE1:AN502""))},""select * where Col1='""&amp;$A34&amp;""'""),""&gt;0"")"),"#DIV/0!")</f>
        <v>#DIV/0!</v>
      </c>
      <c r="V34" s="49" t="str">
        <f>IFERROR(__xludf.DUMMYFUNCTION("AVERAGEIF(QUERY({TRANSPOSE(IMPORTRANGE(""https://docs.google.com/spreadsheets/d/1Jm7uRJI6pOxy50jc0ZwXeixnUp6UO-mcnc53mLlV9lo/edit?usp=share_link"",""IN-案例損失機率!AE1:AN502""))},""select * where Col1='""&amp;$A34&amp;""'""),""&gt;0"")"),"#DIV/0!")</f>
        <v>#DIV/0!</v>
      </c>
      <c r="W34" s="49" t="str">
        <f>IFERROR(__xludf.DUMMYFUNCTION("AVERAGEIF(QUERY({TRANSPOSE(IMPORTRANGE(""https://docs.google.com/spreadsheets/d/1432r4Q6gFqKJ-l9xtbjR9no5K78N0hYLEmTJj5Y2aNY/edit?usp=share_link"",""IN-案例損失機率!AE1:AN502""))},""select * where Col1='""&amp;$A34&amp;""'""),""&gt;0"")"),"#DIV/0!")</f>
        <v>#DIV/0!</v>
      </c>
      <c r="X34" s="49" t="str">
        <f>IFERROR(__xludf.DUMMYFUNCTION("AVERAGEIF(QUERY({TRANSPOSE(IMPORTRANGE(""https://docs.google.com/spreadsheets/d/1DVXEaZ9hcV9qu8VolurcNxY5V8gQ8LsIi5a85Wsw9Po/edit?usp=share_link"",""IN-案例損失機率!AE1:AN502""))},""select * where Col1='""&amp;$A34&amp;""'""),""&gt;0"")"),"#DIV/0!")</f>
        <v>#DIV/0!</v>
      </c>
      <c r="Y34" s="49" t="str">
        <f>IFERROR(__xludf.DUMMYFUNCTION("AVERAGEIF(QUERY({TRANSPOSE(IMPORTRANGE(""https://docs.google.com/spreadsheets/d/1IcFK7Y-5zkWAlUD5cpc1mAs86lmwve_bgLw3wdZig8E/edit?usp=share_link"",""IN-案例損失機率!AE1:AN502""))},""select * where Col1='""&amp;$A34&amp;""'""),""&gt;0"")"),"#DIV/0!")</f>
        <v>#DIV/0!</v>
      </c>
      <c r="Z34" s="49" t="str">
        <f>IFERROR(__xludf.DUMMYFUNCTION("AVERAGEIF(QUERY({TRANSPOSE(IMPORTRANGE(""https://docs.google.com/spreadsheets/d/1Ixl8jtNz2EiMLY_QYD63IRT4j7L627seq4sLK3YISsw/edit?usp=share_link"",""IN-案例損失機率!AE1:AN502""))},""select * where Col1='""&amp;$A34&amp;""'""),""&gt;0"")"),"#DIV/0!")</f>
        <v>#DIV/0!</v>
      </c>
      <c r="AA34" s="49" t="str">
        <f>IFERROR(__xludf.DUMMYFUNCTION("AVERAGEIF(QUERY({TRANSPOSE(IMPORTRANGE(""https://docs.google.com/spreadsheets/d/1dJl4U62GKA5t7aapzzY2_9dSeZDTolcdr_bPV4nnAkw/edit?usp=share_link"",""IN-案例損失機率!AE1:AN502""))},""select * where Col1='""&amp;$A34&amp;""'""),""&gt;0"")"),"#DIV/0!")</f>
        <v>#DIV/0!</v>
      </c>
      <c r="AB34" s="49" t="str">
        <f>IFERROR(__xludf.DUMMYFUNCTION("AVERAGEIF(QUERY({TRANSPOSE(IMPORTRANGE(""https://docs.google.com/spreadsheets/d/1AMhlPsxJ_ORVhDRWyKbwTnx4gSymsO3qxr_6ZOoP86Q/edit?usp=share_link"",""IN-案例損失機率!AE1:AN502""))},""select * where Col1='""&amp;$A34&amp;""'""),""&gt;0"")"),"#DIV/0!")</f>
        <v>#DIV/0!</v>
      </c>
    </row>
    <row r="35" ht="30.0" customHeight="1">
      <c r="A35" s="45" t="s">
        <v>187</v>
      </c>
      <c r="B35" s="48" t="str">
        <f>IFERROR(__xludf.DUMMYFUNCTION("AVERAGEIF(QUERY({TRANSPOSE(IMPORTRANGE(""https://docs.google.com/spreadsheets/d/1YYNUZ9RW9034EMLDp5-m19i6R-xdTe70wberwaq-8zs/edit#gid=1778725847"",""IN-案例損失機率!AE1:AN502""))},""select * where Col1='""&amp;$A35&amp;""'""),""&gt;0"")"),"#DIV/0!")</f>
        <v>#DIV/0!</v>
      </c>
      <c r="C35" s="48" t="str">
        <f>IFERROR(__xludf.DUMMYFUNCTION("AVERAGEIF(QUERY({TRANSPOSE(IMPORTRANGE(""https://docs.google.com/spreadsheets/d/1_iJCYlYq4CcYNKhor4zgSP188oNelfImt8z59yoPJUc/edit?usp=share_link"",""IN-案例損失機率!AE1:AN502""))},""select * where Col1='""&amp;$A35&amp;""'""),""&gt;0"")"),"#DIV/0!")</f>
        <v>#DIV/0!</v>
      </c>
      <c r="D35" s="48" t="str">
        <f>IFERROR(__xludf.DUMMYFUNCTION("AVERAGEIF(QUERY({TRANSPOSE(IMPORTRANGE(""https://docs.google.com/spreadsheets/d/1kujxI94YuL9OSXWn6J6vWxv26Yj3pYgijIVivfOQPYk/edit?usp=share_link"",""IN-案例損失機率!AE1:AN502""))},""select * where Col1='""&amp;$A35&amp;""'""),""&gt;0"")"),"#DIV/0!")</f>
        <v>#DIV/0!</v>
      </c>
      <c r="E35" s="48" t="str">
        <f>IFERROR(__xludf.DUMMYFUNCTION("AVERAGEIF(QUERY({TRANSPOSE(IMPORTRANGE(""https://docs.google.com/spreadsheets/d/1U8udSCZ_QzoMBI6FBD9n_ubwu7PxMrD693JcQcNJpbc/edit?usp=share_link"",""IN-案例損失機率!AE1:AN502""))},""select * where Col1='""&amp;$A35&amp;""'""),""&gt;0"")"),"#DIV/0!")</f>
        <v>#DIV/0!</v>
      </c>
      <c r="F35" s="48" t="str">
        <f>IFERROR(__xludf.DUMMYFUNCTION("AVERAGEIF(QUERY({TRANSPOSE(IMPORTRANGE(""https://docs.google.com/spreadsheets/d/1M12lEnX_CHjDSTgWhN-WfG1etRC2LDWL58Z2o2sS0xE/edit?usp=share_link"",""IN-案例損失機率!AE1:AN502""))},""select * where Col1='""&amp;$A35&amp;""'""),""&gt;0"")"),"#DIV/0!")</f>
        <v>#DIV/0!</v>
      </c>
      <c r="G35" s="48" t="str">
        <f>IFERROR(__xludf.DUMMYFUNCTION("AVERAGEIF(QUERY({TRANSPOSE(IMPORTRANGE(""https://docs.google.com/spreadsheets/d/1S7pxpAN5Ncwwo59e1mhP5kasoSyiC1U3a_9vaq0MPlk/edit?usp=share_link"",""IN-案例損失機率!AE1:AN502""))},""select * where Col1='""&amp;$A35&amp;""'""),""&gt;0"")"),"#DIV/0!")</f>
        <v>#DIV/0!</v>
      </c>
      <c r="H35" s="48" t="str">
        <f>IFERROR(__xludf.DUMMYFUNCTION("AVERAGEIF(QUERY({TRANSPOSE(IMPORTRANGE(""https://docs.google.com/spreadsheets/d/1swlyjPL_3sDDfrJGrQny4r-QrjwgXeCGmP1u3YZ_-ms/edit?usp=share_link"",""IN-案例損失機率!AE1:AN502""))},""select * where Col1='""&amp;$A35&amp;""'""),""&gt;0"")"),"#DIV/0!")</f>
        <v>#DIV/0!</v>
      </c>
      <c r="I35" s="48" t="str">
        <f>IFERROR(__xludf.DUMMYFUNCTION("AVERAGEIF(QUERY({TRANSPOSE(IMPORTRANGE(""https://docs.google.com/spreadsheets/d/1qIf_B6VTAz6kngi0d8IjodYhVsIq-RV-31ghjlJHm-A/edit?usp=share_link"",""IN-案例損失機率!AE1:AN502""))},""select * where Col1='""&amp;$A35&amp;""'""),""&gt;0"")"),"#DIV/0!")</f>
        <v>#DIV/0!</v>
      </c>
      <c r="J35" s="48" t="str">
        <f>IFERROR(__xludf.DUMMYFUNCTION("AVERAGEIF(QUERY({TRANSPOSE(IMPORTRANGE(""https://docs.google.com/spreadsheets/d/1qfSt4Um3H5pMCqFySctVsMhprozDdhubgibRML1BPi4/edit?usp=share_link"",""IN-案例損失機率!AE1:AN502""))},""select * where Col1='""&amp;$A35&amp;""'""),""&gt;0"")"),"#DIV/0!")</f>
        <v>#DIV/0!</v>
      </c>
      <c r="K35" s="48" t="str">
        <f>IFERROR(__xludf.DUMMYFUNCTION("AVERAGEIF(QUERY({TRANSPOSE(IMPORTRANGE(""https://docs.google.com/spreadsheets/d/1V6tsygD1UFo9qrXN5fMConFU-KfSDWoR-aMUe8usYOg/edit?usp=share_link"",""IN-案例損失機率!AE1:AN502""))},""select * where Col1='""&amp;$A35&amp;""'""),""&gt;0"")"),"#DIV/0!")</f>
        <v>#DIV/0!</v>
      </c>
      <c r="L35" s="48" t="str">
        <f>IFERROR(__xludf.DUMMYFUNCTION("AVERAGEIF(QUERY({TRANSPOSE(IMPORTRANGE(""https://docs.google.com/spreadsheets/d/1_VCKf56QAmF0gpPF9ww3-uf7meSC9NZD2iLJ3YdNePM/edit?usp=share_link"",""IN-案例損失機率!AE1:AN502""))},""select * where Col1='""&amp;$A35&amp;""'""),""&gt;0"")"),"#DIV/0!")</f>
        <v>#DIV/0!</v>
      </c>
      <c r="M35" s="48" t="str">
        <f>IFERROR(__xludf.DUMMYFUNCTION("AVERAGEIF(QUERY({TRANSPOSE(IMPORTRANGE(""https://docs.google.com/spreadsheets/d/1RdNC4G3MORnnCixr7bZSlGgUGlE5RAADrt7YnSratHE/edit?usp=share_link"",""IN-案例損失機率!AE1:AN502""))},""select * where Col1='""&amp;$A35&amp;""'""),""&gt;0"")"),"#DIV/0!")</f>
        <v>#DIV/0!</v>
      </c>
      <c r="N35" s="48" t="str">
        <f>IFERROR(__xludf.DUMMYFUNCTION("AVERAGEIF(QUERY({TRANSPOSE(IMPORTRANGE(""https://docs.google.com/spreadsheets/d/1gC8hxK8PSzlgX-mN7fwX87dn5gLO10u3nIfnTiNWbuA/edit?usp=share_link"",""IN-案例損失機率!AE1:AN502""))},""select * where Col1='""&amp;$A35&amp;""'""),""&gt;0"")"),"#DIV/0!")</f>
        <v>#DIV/0!</v>
      </c>
      <c r="O35" s="48" t="str">
        <f>IFERROR(__xludf.DUMMYFUNCTION("AVERAGEIF(QUERY({TRANSPOSE(IMPORTRANGE(""https://docs.google.com/spreadsheets/d/1B8cPiZeIcOn-Qd3JgkHKMcjZB4fzL4_ujlvGw3F7sHM/edit?usp=share_link"",""IN-案例損失機率!AE1:AN502""))},""select * where Col1='""&amp;$A35&amp;""'""),""&gt;0"")"),"#DIV/0!")</f>
        <v>#DIV/0!</v>
      </c>
      <c r="P35" s="48" t="str">
        <f>IFERROR(__xludf.DUMMYFUNCTION("AVERAGEIF(QUERY({TRANSPOSE(IMPORTRANGE(""https://docs.google.com/spreadsheets/d/1U5S65h0MZPz8O8wfa1YOCM6kBTN1_8zRHlH6CIisNzg/edit#gid=1778725847"",""IN-案例損失機率!AE1:AN502""))},""select * where Col1='""&amp;$A35&amp;""'""),""&gt;0"")"),"#DIV/0!")</f>
        <v>#DIV/0!</v>
      </c>
      <c r="Q35" s="48" t="str">
        <f>IFERROR(__xludf.DUMMYFUNCTION("AVERAGEIF(QUERY({TRANSPOSE(IMPORTRANGE(""https://docs.google.com/spreadsheets/d/1tNYDxpMCjr8OhGILTiJmjMlz99VcOsC03_c_EZHBCac/edit?usp=share_link"",""IN-案例損失機率!AE1:AN502""))},""select * where Col1='""&amp;$A35&amp;""'""),""&gt;0"")"),"#DIV/0!")</f>
        <v>#DIV/0!</v>
      </c>
      <c r="R35" s="48" t="str">
        <f>IFERROR(__xludf.DUMMYFUNCTION("AVERAGEIF(QUERY({TRANSPOSE(IMPORTRANGE(""https://docs.google.com/spreadsheets/d/1vZozQ5iQ5VrH7k7m6S9TXIEHTDthf_o6vyslDgZcn5Q/edit?usp=share_link"",""IN-案例損失機率!AE1:AN502""))},""select * where Col1='""&amp;$A35&amp;""'""),""&gt;0"")"),"#DIV/0!")</f>
        <v>#DIV/0!</v>
      </c>
      <c r="S35" s="48" t="str">
        <f>IFERROR(__xludf.DUMMYFUNCTION("AVERAGEIF(QUERY({TRANSPOSE(IMPORTRANGE(""https://docs.google.com/spreadsheets/d/1PmUbHfZJzt7siSQTWGIhsEF35X21ca3eAvUqMAEdSJU/edit?usp=share_link"",""IN-案例損失機率!AE1:AN502""))},""select * where Col1='""&amp;$A35&amp;""'""),""&gt;0"")"),"#DIV/0!")</f>
        <v>#DIV/0!</v>
      </c>
      <c r="T35" s="48" t="str">
        <f>IFERROR(__xludf.DUMMYFUNCTION("AVERAGEIF(QUERY({TRANSPOSE(IMPORTRANGE(""https://docs.google.com/spreadsheets/d/1xAvmV1dqJN_ClTObvDEwOHmYidNfyL0iyWqhz4cxRUs/edit?usp=sharing"",""IN-案例損失機率!AE1:AN502""))},""select * where Col1='""&amp;$A35&amp;""'""),""&gt;0"")"),"#DIV/0!")</f>
        <v>#DIV/0!</v>
      </c>
      <c r="U35" s="48" t="str">
        <f>IFERROR(__xludf.DUMMYFUNCTION("AVERAGEIF(QUERY({TRANSPOSE(IMPORTRANGE(""https://docs.google.com/spreadsheets/d/1K-U1VOEkekSkvIuOTLramDSL5l6pb7stCKk-oIY8laE/edit?usp=share_link"",""IN-案例損失機率!AE1:AN502""))},""select * where Col1='""&amp;$A35&amp;""'""),""&gt;0"")"),"#DIV/0!")</f>
        <v>#DIV/0!</v>
      </c>
      <c r="V35" s="48" t="str">
        <f>IFERROR(__xludf.DUMMYFUNCTION("AVERAGEIF(QUERY({TRANSPOSE(IMPORTRANGE(""https://docs.google.com/spreadsheets/d/1Jm7uRJI6pOxy50jc0ZwXeixnUp6UO-mcnc53mLlV9lo/edit?usp=share_link"",""IN-案例損失機率!AE1:AN502""))},""select * where Col1='""&amp;$A35&amp;""'""),""&gt;0"")"),"#DIV/0!")</f>
        <v>#DIV/0!</v>
      </c>
      <c r="W35" s="48" t="str">
        <f>IFERROR(__xludf.DUMMYFUNCTION("AVERAGEIF(QUERY({TRANSPOSE(IMPORTRANGE(""https://docs.google.com/spreadsheets/d/1432r4Q6gFqKJ-l9xtbjR9no5K78N0hYLEmTJj5Y2aNY/edit?usp=share_link"",""IN-案例損失機率!AE1:AN502""))},""select * where Col1='""&amp;$A35&amp;""'""),""&gt;0"")"),"#DIV/0!")</f>
        <v>#DIV/0!</v>
      </c>
      <c r="X35" s="48" t="str">
        <f>IFERROR(__xludf.DUMMYFUNCTION("AVERAGEIF(QUERY({TRANSPOSE(IMPORTRANGE(""https://docs.google.com/spreadsheets/d/1DVXEaZ9hcV9qu8VolurcNxY5V8gQ8LsIi5a85Wsw9Po/edit?usp=share_link"",""IN-案例損失機率!AE1:AN502""))},""select * where Col1='""&amp;$A35&amp;""'""),""&gt;0"")"),"#DIV/0!")</f>
        <v>#DIV/0!</v>
      </c>
      <c r="Y35" s="48" t="str">
        <f>IFERROR(__xludf.DUMMYFUNCTION("AVERAGEIF(QUERY({TRANSPOSE(IMPORTRANGE(""https://docs.google.com/spreadsheets/d/1IcFK7Y-5zkWAlUD5cpc1mAs86lmwve_bgLw3wdZig8E/edit?usp=share_link"",""IN-案例損失機率!AE1:AN502""))},""select * where Col1='""&amp;$A35&amp;""'""),""&gt;0"")"),"#DIV/0!")</f>
        <v>#DIV/0!</v>
      </c>
      <c r="Z35" s="48" t="str">
        <f>IFERROR(__xludf.DUMMYFUNCTION("AVERAGEIF(QUERY({TRANSPOSE(IMPORTRANGE(""https://docs.google.com/spreadsheets/d/1Ixl8jtNz2EiMLY_QYD63IRT4j7L627seq4sLK3YISsw/edit?usp=share_link"",""IN-案例損失機率!AE1:AN502""))},""select * where Col1='""&amp;$A35&amp;""'""),""&gt;0"")"),"#DIV/0!")</f>
        <v>#DIV/0!</v>
      </c>
      <c r="AA35" s="48" t="str">
        <f>IFERROR(__xludf.DUMMYFUNCTION("AVERAGEIF(QUERY({TRANSPOSE(IMPORTRANGE(""https://docs.google.com/spreadsheets/d/1dJl4U62GKA5t7aapzzY2_9dSeZDTolcdr_bPV4nnAkw/edit?usp=share_link"",""IN-案例損失機率!AE1:AN502""))},""select * where Col1='""&amp;$A35&amp;""'""),""&gt;0"")"),"#DIV/0!")</f>
        <v>#DIV/0!</v>
      </c>
      <c r="AB35" s="48" t="str">
        <f>IFERROR(__xludf.DUMMYFUNCTION("AVERAGEIF(QUERY({TRANSPOSE(IMPORTRANGE(""https://docs.google.com/spreadsheets/d/1AMhlPsxJ_ORVhDRWyKbwTnx4gSymsO3qxr_6ZOoP86Q/edit?usp=share_link"",""IN-案例損失機率!AE1:AN502""))},""select * where Col1='""&amp;$A35&amp;""'""),""&gt;0"")"),"#DIV/0!")</f>
        <v>#DIV/0!</v>
      </c>
    </row>
    <row r="36" ht="30.0" customHeight="1">
      <c r="A36" s="45" t="s">
        <v>188</v>
      </c>
      <c r="B36" s="49" t="str">
        <f>IFERROR(__xludf.DUMMYFUNCTION("AVERAGEIF(QUERY({TRANSPOSE(IMPORTRANGE(""https://docs.google.com/spreadsheets/d/1YYNUZ9RW9034EMLDp5-m19i6R-xdTe70wberwaq-8zs/edit#gid=1778725847"",""IN-案例損失機率!AE1:AN502""))},""select * where Col1='""&amp;$A36&amp;""'""),""&gt;0"")"),"#DIV/0!")</f>
        <v>#DIV/0!</v>
      </c>
      <c r="C36" s="49" t="str">
        <f>IFERROR(__xludf.DUMMYFUNCTION("AVERAGEIF(QUERY({TRANSPOSE(IMPORTRANGE(""https://docs.google.com/spreadsheets/d/1_iJCYlYq4CcYNKhor4zgSP188oNelfImt8z59yoPJUc/edit?usp=share_link"",""IN-案例損失機率!AE1:AN502""))},""select * where Col1='""&amp;$A36&amp;""'""),""&gt;0"")"),"#DIV/0!")</f>
        <v>#DIV/0!</v>
      </c>
      <c r="D36" s="49" t="str">
        <f>IFERROR(__xludf.DUMMYFUNCTION("AVERAGEIF(QUERY({TRANSPOSE(IMPORTRANGE(""https://docs.google.com/spreadsheets/d/1kujxI94YuL9OSXWn6J6vWxv26Yj3pYgijIVivfOQPYk/edit?usp=share_link"",""IN-案例損失機率!AE1:AN502""))},""select * where Col1='""&amp;$A36&amp;""'""),""&gt;0"")"),"#DIV/0!")</f>
        <v>#DIV/0!</v>
      </c>
      <c r="E36" s="49" t="str">
        <f>IFERROR(__xludf.DUMMYFUNCTION("AVERAGEIF(QUERY({TRANSPOSE(IMPORTRANGE(""https://docs.google.com/spreadsheets/d/1U8udSCZ_QzoMBI6FBD9n_ubwu7PxMrD693JcQcNJpbc/edit?usp=share_link"",""IN-案例損失機率!AE1:AN502""))},""select * where Col1='""&amp;$A36&amp;""'""),""&gt;0"")"),"#DIV/0!")</f>
        <v>#DIV/0!</v>
      </c>
      <c r="F36" s="49" t="str">
        <f>IFERROR(__xludf.DUMMYFUNCTION("AVERAGEIF(QUERY({TRANSPOSE(IMPORTRANGE(""https://docs.google.com/spreadsheets/d/1M12lEnX_CHjDSTgWhN-WfG1etRC2LDWL58Z2o2sS0xE/edit?usp=share_link"",""IN-案例損失機率!AE1:AN502""))},""select * where Col1='""&amp;$A36&amp;""'""),""&gt;0"")"),"#DIV/0!")</f>
        <v>#DIV/0!</v>
      </c>
      <c r="G36" s="49" t="str">
        <f>IFERROR(__xludf.DUMMYFUNCTION("AVERAGEIF(QUERY({TRANSPOSE(IMPORTRANGE(""https://docs.google.com/spreadsheets/d/1S7pxpAN5Ncwwo59e1mhP5kasoSyiC1U3a_9vaq0MPlk/edit?usp=share_link"",""IN-案例損失機率!AE1:AN502""))},""select * where Col1='""&amp;$A36&amp;""'""),""&gt;0"")"),"#DIV/0!")</f>
        <v>#DIV/0!</v>
      </c>
      <c r="H36" s="49" t="str">
        <f>IFERROR(__xludf.DUMMYFUNCTION("AVERAGEIF(QUERY({TRANSPOSE(IMPORTRANGE(""https://docs.google.com/spreadsheets/d/1swlyjPL_3sDDfrJGrQny4r-QrjwgXeCGmP1u3YZ_-ms/edit?usp=share_link"",""IN-案例損失機率!AE1:AN502""))},""select * where Col1='""&amp;$A36&amp;""'""),""&gt;0"")"),"#DIV/0!")</f>
        <v>#DIV/0!</v>
      </c>
      <c r="I36" s="49" t="str">
        <f>IFERROR(__xludf.DUMMYFUNCTION("AVERAGEIF(QUERY({TRANSPOSE(IMPORTRANGE(""https://docs.google.com/spreadsheets/d/1qIf_B6VTAz6kngi0d8IjodYhVsIq-RV-31ghjlJHm-A/edit?usp=share_link"",""IN-案例損失機率!AE1:AN502""))},""select * where Col1='""&amp;$A36&amp;""'""),""&gt;0"")"),"#DIV/0!")</f>
        <v>#DIV/0!</v>
      </c>
      <c r="J36" s="49" t="str">
        <f>IFERROR(__xludf.DUMMYFUNCTION("AVERAGEIF(QUERY({TRANSPOSE(IMPORTRANGE(""https://docs.google.com/spreadsheets/d/1qfSt4Um3H5pMCqFySctVsMhprozDdhubgibRML1BPi4/edit?usp=share_link"",""IN-案例損失機率!AE1:AN502""))},""select * where Col1='""&amp;$A36&amp;""'""),""&gt;0"")"),"#DIV/0!")</f>
        <v>#DIV/0!</v>
      </c>
      <c r="K36" s="49" t="str">
        <f>IFERROR(__xludf.DUMMYFUNCTION("AVERAGEIF(QUERY({TRANSPOSE(IMPORTRANGE(""https://docs.google.com/spreadsheets/d/1V6tsygD1UFo9qrXN5fMConFU-KfSDWoR-aMUe8usYOg/edit?usp=share_link"",""IN-案例損失機率!AE1:AN502""))},""select * where Col1='""&amp;$A36&amp;""'""),""&gt;0"")"),"#DIV/0!")</f>
        <v>#DIV/0!</v>
      </c>
      <c r="L36" s="49" t="str">
        <f>IFERROR(__xludf.DUMMYFUNCTION("AVERAGEIF(QUERY({TRANSPOSE(IMPORTRANGE(""https://docs.google.com/spreadsheets/d/1_VCKf56QAmF0gpPF9ww3-uf7meSC9NZD2iLJ3YdNePM/edit?usp=share_link"",""IN-案例損失機率!AE1:AN502""))},""select * where Col1='""&amp;$A36&amp;""'""),""&gt;0"")"),"#DIV/0!")</f>
        <v>#DIV/0!</v>
      </c>
      <c r="M36" s="49" t="str">
        <f>IFERROR(__xludf.DUMMYFUNCTION("AVERAGEIF(QUERY({TRANSPOSE(IMPORTRANGE(""https://docs.google.com/spreadsheets/d/1RdNC4G3MORnnCixr7bZSlGgUGlE5RAADrt7YnSratHE/edit?usp=share_link"",""IN-案例損失機率!AE1:AN502""))},""select * where Col1='""&amp;$A36&amp;""'""),""&gt;0"")"),"#DIV/0!")</f>
        <v>#DIV/0!</v>
      </c>
      <c r="N36" s="49" t="str">
        <f>IFERROR(__xludf.DUMMYFUNCTION("AVERAGEIF(QUERY({TRANSPOSE(IMPORTRANGE(""https://docs.google.com/spreadsheets/d/1gC8hxK8PSzlgX-mN7fwX87dn5gLO10u3nIfnTiNWbuA/edit?usp=share_link"",""IN-案例損失機率!AE1:AN502""))},""select * where Col1='""&amp;$A36&amp;""'""),""&gt;0"")"),"#DIV/0!")</f>
        <v>#DIV/0!</v>
      </c>
      <c r="O36" s="49" t="str">
        <f>IFERROR(__xludf.DUMMYFUNCTION("AVERAGEIF(QUERY({TRANSPOSE(IMPORTRANGE(""https://docs.google.com/spreadsheets/d/1B8cPiZeIcOn-Qd3JgkHKMcjZB4fzL4_ujlvGw3F7sHM/edit?usp=share_link"",""IN-案例損失機率!AE1:AN502""))},""select * where Col1='""&amp;$A36&amp;""'""),""&gt;0"")"),"#DIV/0!")</f>
        <v>#DIV/0!</v>
      </c>
      <c r="P36" s="49" t="str">
        <f>IFERROR(__xludf.DUMMYFUNCTION("AVERAGEIF(QUERY({TRANSPOSE(IMPORTRANGE(""https://docs.google.com/spreadsheets/d/1U5S65h0MZPz8O8wfa1YOCM6kBTN1_8zRHlH6CIisNzg/edit#gid=1778725847"",""IN-案例損失機率!AE1:AN502""))},""select * where Col1='""&amp;$A36&amp;""'""),""&gt;0"")"),"#DIV/0!")</f>
        <v>#DIV/0!</v>
      </c>
      <c r="Q36" s="49" t="str">
        <f>IFERROR(__xludf.DUMMYFUNCTION("AVERAGEIF(QUERY({TRANSPOSE(IMPORTRANGE(""https://docs.google.com/spreadsheets/d/1tNYDxpMCjr8OhGILTiJmjMlz99VcOsC03_c_EZHBCac/edit?usp=share_link"",""IN-案例損失機率!AE1:AN502""))},""select * where Col1='""&amp;$A36&amp;""'""),""&gt;0"")"),"#DIV/0!")</f>
        <v>#DIV/0!</v>
      </c>
      <c r="R36" s="49" t="str">
        <f>IFERROR(__xludf.DUMMYFUNCTION("AVERAGEIF(QUERY({TRANSPOSE(IMPORTRANGE(""https://docs.google.com/spreadsheets/d/1vZozQ5iQ5VrH7k7m6S9TXIEHTDthf_o6vyslDgZcn5Q/edit?usp=share_link"",""IN-案例損失機率!AE1:AN502""))},""select * where Col1='""&amp;$A36&amp;""'""),""&gt;0"")"),"#DIV/0!")</f>
        <v>#DIV/0!</v>
      </c>
      <c r="S36" s="49" t="str">
        <f>IFERROR(__xludf.DUMMYFUNCTION("AVERAGEIF(QUERY({TRANSPOSE(IMPORTRANGE(""https://docs.google.com/spreadsheets/d/1PmUbHfZJzt7siSQTWGIhsEF35X21ca3eAvUqMAEdSJU/edit?usp=share_link"",""IN-案例損失機率!AE1:AN502""))},""select * where Col1='""&amp;$A36&amp;""'""),""&gt;0"")"),"#DIV/0!")</f>
        <v>#DIV/0!</v>
      </c>
      <c r="T36" s="49" t="str">
        <f>IFERROR(__xludf.DUMMYFUNCTION("AVERAGEIF(QUERY({TRANSPOSE(IMPORTRANGE(""https://docs.google.com/spreadsheets/d/1xAvmV1dqJN_ClTObvDEwOHmYidNfyL0iyWqhz4cxRUs/edit?usp=sharing"",""IN-案例損失機率!AE1:AN502""))},""select * where Col1='""&amp;$A36&amp;""'""),""&gt;0"")"),"#DIV/0!")</f>
        <v>#DIV/0!</v>
      </c>
      <c r="U36" s="49" t="str">
        <f>IFERROR(__xludf.DUMMYFUNCTION("AVERAGEIF(QUERY({TRANSPOSE(IMPORTRANGE(""https://docs.google.com/spreadsheets/d/1K-U1VOEkekSkvIuOTLramDSL5l6pb7stCKk-oIY8laE/edit?usp=share_link"",""IN-案例損失機率!AE1:AN502""))},""select * where Col1='""&amp;$A36&amp;""'""),""&gt;0"")"),"#DIV/0!")</f>
        <v>#DIV/0!</v>
      </c>
      <c r="V36" s="49" t="str">
        <f>IFERROR(__xludf.DUMMYFUNCTION("AVERAGEIF(QUERY({TRANSPOSE(IMPORTRANGE(""https://docs.google.com/spreadsheets/d/1Jm7uRJI6pOxy50jc0ZwXeixnUp6UO-mcnc53mLlV9lo/edit?usp=share_link"",""IN-案例損失機率!AE1:AN502""))},""select * where Col1='""&amp;$A36&amp;""'""),""&gt;0"")"),"#DIV/0!")</f>
        <v>#DIV/0!</v>
      </c>
      <c r="W36" s="49" t="str">
        <f>IFERROR(__xludf.DUMMYFUNCTION("AVERAGEIF(QUERY({TRANSPOSE(IMPORTRANGE(""https://docs.google.com/spreadsheets/d/1432r4Q6gFqKJ-l9xtbjR9no5K78N0hYLEmTJj5Y2aNY/edit?usp=share_link"",""IN-案例損失機率!AE1:AN502""))},""select * where Col1='""&amp;$A36&amp;""'""),""&gt;0"")"),"#DIV/0!")</f>
        <v>#DIV/0!</v>
      </c>
      <c r="X36" s="49" t="str">
        <f>IFERROR(__xludf.DUMMYFUNCTION("AVERAGEIF(QUERY({TRANSPOSE(IMPORTRANGE(""https://docs.google.com/spreadsheets/d/1DVXEaZ9hcV9qu8VolurcNxY5V8gQ8LsIi5a85Wsw9Po/edit?usp=share_link"",""IN-案例損失機率!AE1:AN502""))},""select * where Col1='""&amp;$A36&amp;""'""),""&gt;0"")"),"#DIV/0!")</f>
        <v>#DIV/0!</v>
      </c>
      <c r="Y36" s="49" t="str">
        <f>IFERROR(__xludf.DUMMYFUNCTION("AVERAGEIF(QUERY({TRANSPOSE(IMPORTRANGE(""https://docs.google.com/spreadsheets/d/1IcFK7Y-5zkWAlUD5cpc1mAs86lmwve_bgLw3wdZig8E/edit?usp=share_link"",""IN-案例損失機率!AE1:AN502""))},""select * where Col1='""&amp;$A36&amp;""'""),""&gt;0"")"),"#DIV/0!")</f>
        <v>#DIV/0!</v>
      </c>
      <c r="Z36" s="49" t="str">
        <f>IFERROR(__xludf.DUMMYFUNCTION("AVERAGEIF(QUERY({TRANSPOSE(IMPORTRANGE(""https://docs.google.com/spreadsheets/d/1Ixl8jtNz2EiMLY_QYD63IRT4j7L627seq4sLK3YISsw/edit?usp=share_link"",""IN-案例損失機率!AE1:AN502""))},""select * where Col1='""&amp;$A36&amp;""'""),""&gt;0"")"),"#DIV/0!")</f>
        <v>#DIV/0!</v>
      </c>
      <c r="AA36" s="49" t="str">
        <f>IFERROR(__xludf.DUMMYFUNCTION("AVERAGEIF(QUERY({TRANSPOSE(IMPORTRANGE(""https://docs.google.com/spreadsheets/d/1dJl4U62GKA5t7aapzzY2_9dSeZDTolcdr_bPV4nnAkw/edit?usp=share_link"",""IN-案例損失機率!AE1:AN502""))},""select * where Col1='""&amp;$A36&amp;""'""),""&gt;0"")"),"#DIV/0!")</f>
        <v>#DIV/0!</v>
      </c>
      <c r="AB36" s="49" t="str">
        <f>IFERROR(__xludf.DUMMYFUNCTION("AVERAGEIF(QUERY({TRANSPOSE(IMPORTRANGE(""https://docs.google.com/spreadsheets/d/1AMhlPsxJ_ORVhDRWyKbwTnx4gSymsO3qxr_6ZOoP86Q/edit?usp=share_link"",""IN-案例損失機率!AE1:AN502""))},""select * where Col1='""&amp;$A36&amp;""'""),""&gt;0"")"),"#DIV/0!")</f>
        <v>#DIV/0!</v>
      </c>
    </row>
    <row r="37" ht="30.0" customHeight="1">
      <c r="A37" s="45" t="s">
        <v>189</v>
      </c>
      <c r="B37" s="48" t="str">
        <f>IFERROR(__xludf.DUMMYFUNCTION("AVERAGEIF(QUERY({TRANSPOSE(IMPORTRANGE(""https://docs.google.com/spreadsheets/d/1YYNUZ9RW9034EMLDp5-m19i6R-xdTe70wberwaq-8zs/edit#gid=1778725847"",""IN-案例損失機率!AE1:AN502""))},""select * where Col1='""&amp;$A37&amp;""'""),""&gt;0"")"),"#DIV/0!")</f>
        <v>#DIV/0!</v>
      </c>
      <c r="C37" s="48" t="str">
        <f>IFERROR(__xludf.DUMMYFUNCTION("AVERAGEIF(QUERY({TRANSPOSE(IMPORTRANGE(""https://docs.google.com/spreadsheets/d/1_iJCYlYq4CcYNKhor4zgSP188oNelfImt8z59yoPJUc/edit?usp=share_link"",""IN-案例損失機率!AE1:AN502""))},""select * where Col1='""&amp;$A37&amp;""'""),""&gt;0"")"),"#DIV/0!")</f>
        <v>#DIV/0!</v>
      </c>
      <c r="D37" s="48" t="str">
        <f>IFERROR(__xludf.DUMMYFUNCTION("AVERAGEIF(QUERY({TRANSPOSE(IMPORTRANGE(""https://docs.google.com/spreadsheets/d/1kujxI94YuL9OSXWn6J6vWxv26Yj3pYgijIVivfOQPYk/edit?usp=share_link"",""IN-案例損失機率!AE1:AN502""))},""select * where Col1='""&amp;$A37&amp;""'""),""&gt;0"")"),"#DIV/0!")</f>
        <v>#DIV/0!</v>
      </c>
      <c r="E37" s="48" t="str">
        <f>IFERROR(__xludf.DUMMYFUNCTION("AVERAGEIF(QUERY({TRANSPOSE(IMPORTRANGE(""https://docs.google.com/spreadsheets/d/1U8udSCZ_QzoMBI6FBD9n_ubwu7PxMrD693JcQcNJpbc/edit?usp=share_link"",""IN-案例損失機率!AE1:AN502""))},""select * where Col1='""&amp;$A37&amp;""'""),""&gt;0"")"),"#DIV/0!")</f>
        <v>#DIV/0!</v>
      </c>
      <c r="F37" s="48" t="str">
        <f>IFERROR(__xludf.DUMMYFUNCTION("AVERAGEIF(QUERY({TRANSPOSE(IMPORTRANGE(""https://docs.google.com/spreadsheets/d/1M12lEnX_CHjDSTgWhN-WfG1etRC2LDWL58Z2o2sS0xE/edit?usp=share_link"",""IN-案例損失機率!AE1:AN502""))},""select * where Col1='""&amp;$A37&amp;""'""),""&gt;0"")"),"#DIV/0!")</f>
        <v>#DIV/0!</v>
      </c>
      <c r="G37" s="48" t="str">
        <f>IFERROR(__xludf.DUMMYFUNCTION("AVERAGEIF(QUERY({TRANSPOSE(IMPORTRANGE(""https://docs.google.com/spreadsheets/d/1S7pxpAN5Ncwwo59e1mhP5kasoSyiC1U3a_9vaq0MPlk/edit?usp=share_link"",""IN-案例損失機率!AE1:AN502""))},""select * where Col1='""&amp;$A37&amp;""'""),""&gt;0"")"),"#DIV/0!")</f>
        <v>#DIV/0!</v>
      </c>
      <c r="H37" s="48" t="str">
        <f>IFERROR(__xludf.DUMMYFUNCTION("AVERAGEIF(QUERY({TRANSPOSE(IMPORTRANGE(""https://docs.google.com/spreadsheets/d/1swlyjPL_3sDDfrJGrQny4r-QrjwgXeCGmP1u3YZ_-ms/edit?usp=share_link"",""IN-案例損失機率!AE1:AN502""))},""select * where Col1='""&amp;$A37&amp;""'""),""&gt;0"")"),"#DIV/0!")</f>
        <v>#DIV/0!</v>
      </c>
      <c r="I37" s="48" t="str">
        <f>IFERROR(__xludf.DUMMYFUNCTION("AVERAGEIF(QUERY({TRANSPOSE(IMPORTRANGE(""https://docs.google.com/spreadsheets/d/1qIf_B6VTAz6kngi0d8IjodYhVsIq-RV-31ghjlJHm-A/edit?usp=share_link"",""IN-案例損失機率!AE1:AN502""))},""select * where Col1='""&amp;$A37&amp;""'""),""&gt;0"")"),"#DIV/0!")</f>
        <v>#DIV/0!</v>
      </c>
      <c r="J37" s="48" t="str">
        <f>IFERROR(__xludf.DUMMYFUNCTION("AVERAGEIF(QUERY({TRANSPOSE(IMPORTRANGE(""https://docs.google.com/spreadsheets/d/1qfSt4Um3H5pMCqFySctVsMhprozDdhubgibRML1BPi4/edit?usp=share_link"",""IN-案例損失機率!AE1:AN502""))},""select * where Col1='""&amp;$A37&amp;""'""),""&gt;0"")"),"#DIV/0!")</f>
        <v>#DIV/0!</v>
      </c>
      <c r="K37" s="48" t="str">
        <f>IFERROR(__xludf.DUMMYFUNCTION("AVERAGEIF(QUERY({TRANSPOSE(IMPORTRANGE(""https://docs.google.com/spreadsheets/d/1V6tsygD1UFo9qrXN5fMConFU-KfSDWoR-aMUe8usYOg/edit?usp=share_link"",""IN-案例損失機率!AE1:AN502""))},""select * where Col1='""&amp;$A37&amp;""'""),""&gt;0"")"),"#DIV/0!")</f>
        <v>#DIV/0!</v>
      </c>
      <c r="L37" s="48" t="str">
        <f>IFERROR(__xludf.DUMMYFUNCTION("AVERAGEIF(QUERY({TRANSPOSE(IMPORTRANGE(""https://docs.google.com/spreadsheets/d/1_VCKf56QAmF0gpPF9ww3-uf7meSC9NZD2iLJ3YdNePM/edit?usp=share_link"",""IN-案例損失機率!AE1:AN502""))},""select * where Col1='""&amp;$A37&amp;""'""),""&gt;0"")"),"#DIV/0!")</f>
        <v>#DIV/0!</v>
      </c>
      <c r="M37" s="48" t="str">
        <f>IFERROR(__xludf.DUMMYFUNCTION("AVERAGEIF(QUERY({TRANSPOSE(IMPORTRANGE(""https://docs.google.com/spreadsheets/d/1RdNC4G3MORnnCixr7bZSlGgUGlE5RAADrt7YnSratHE/edit?usp=share_link"",""IN-案例損失機率!AE1:AN502""))},""select * where Col1='""&amp;$A37&amp;""'""),""&gt;0"")"),"#DIV/0!")</f>
        <v>#DIV/0!</v>
      </c>
      <c r="N37" s="48" t="str">
        <f>IFERROR(__xludf.DUMMYFUNCTION("AVERAGEIF(QUERY({TRANSPOSE(IMPORTRANGE(""https://docs.google.com/spreadsheets/d/1gC8hxK8PSzlgX-mN7fwX87dn5gLO10u3nIfnTiNWbuA/edit?usp=share_link"",""IN-案例損失機率!AE1:AN502""))},""select * where Col1='""&amp;$A37&amp;""'""),""&gt;0"")"),"#DIV/0!")</f>
        <v>#DIV/0!</v>
      </c>
      <c r="O37" s="48" t="str">
        <f>IFERROR(__xludf.DUMMYFUNCTION("AVERAGEIF(QUERY({TRANSPOSE(IMPORTRANGE(""https://docs.google.com/spreadsheets/d/1B8cPiZeIcOn-Qd3JgkHKMcjZB4fzL4_ujlvGw3F7sHM/edit?usp=share_link"",""IN-案例損失機率!AE1:AN502""))},""select * where Col1='""&amp;$A37&amp;""'""),""&gt;0"")"),"#DIV/0!")</f>
        <v>#DIV/0!</v>
      </c>
      <c r="P37" s="48" t="str">
        <f>IFERROR(__xludf.DUMMYFUNCTION("AVERAGEIF(QUERY({TRANSPOSE(IMPORTRANGE(""https://docs.google.com/spreadsheets/d/1U5S65h0MZPz8O8wfa1YOCM6kBTN1_8zRHlH6CIisNzg/edit#gid=1778725847"",""IN-案例損失機率!AE1:AN502""))},""select * where Col1='""&amp;$A37&amp;""'""),""&gt;0"")"),"#DIV/0!")</f>
        <v>#DIV/0!</v>
      </c>
      <c r="Q37" s="48" t="str">
        <f>IFERROR(__xludf.DUMMYFUNCTION("AVERAGEIF(QUERY({TRANSPOSE(IMPORTRANGE(""https://docs.google.com/spreadsheets/d/1tNYDxpMCjr8OhGILTiJmjMlz99VcOsC03_c_EZHBCac/edit?usp=share_link"",""IN-案例損失機率!AE1:AN502""))},""select * where Col1='""&amp;$A37&amp;""'""),""&gt;0"")"),"#DIV/0!")</f>
        <v>#DIV/0!</v>
      </c>
      <c r="R37" s="48" t="str">
        <f>IFERROR(__xludf.DUMMYFUNCTION("AVERAGEIF(QUERY({TRANSPOSE(IMPORTRANGE(""https://docs.google.com/spreadsheets/d/1vZozQ5iQ5VrH7k7m6S9TXIEHTDthf_o6vyslDgZcn5Q/edit?usp=share_link"",""IN-案例損失機率!AE1:AN502""))},""select * where Col1='""&amp;$A37&amp;""'""),""&gt;0"")"),"#DIV/0!")</f>
        <v>#DIV/0!</v>
      </c>
      <c r="S37" s="48" t="str">
        <f>IFERROR(__xludf.DUMMYFUNCTION("AVERAGEIF(QUERY({TRANSPOSE(IMPORTRANGE(""https://docs.google.com/spreadsheets/d/1PmUbHfZJzt7siSQTWGIhsEF35X21ca3eAvUqMAEdSJU/edit?usp=share_link"",""IN-案例損失機率!AE1:AN502""))},""select * where Col1='""&amp;$A37&amp;""'""),""&gt;0"")"),"#DIV/0!")</f>
        <v>#DIV/0!</v>
      </c>
      <c r="T37" s="48" t="str">
        <f>IFERROR(__xludf.DUMMYFUNCTION("AVERAGEIF(QUERY({TRANSPOSE(IMPORTRANGE(""https://docs.google.com/spreadsheets/d/1xAvmV1dqJN_ClTObvDEwOHmYidNfyL0iyWqhz4cxRUs/edit?usp=sharing"",""IN-案例損失機率!AE1:AN502""))},""select * where Col1='""&amp;$A37&amp;""'""),""&gt;0"")"),"#DIV/0!")</f>
        <v>#DIV/0!</v>
      </c>
      <c r="U37" s="48" t="str">
        <f>IFERROR(__xludf.DUMMYFUNCTION("AVERAGEIF(QUERY({TRANSPOSE(IMPORTRANGE(""https://docs.google.com/spreadsheets/d/1K-U1VOEkekSkvIuOTLramDSL5l6pb7stCKk-oIY8laE/edit?usp=share_link"",""IN-案例損失機率!AE1:AN502""))},""select * where Col1='""&amp;$A37&amp;""'""),""&gt;0"")"),"#DIV/0!")</f>
        <v>#DIV/0!</v>
      </c>
      <c r="V37" s="48" t="str">
        <f>IFERROR(__xludf.DUMMYFUNCTION("AVERAGEIF(QUERY({TRANSPOSE(IMPORTRANGE(""https://docs.google.com/spreadsheets/d/1Jm7uRJI6pOxy50jc0ZwXeixnUp6UO-mcnc53mLlV9lo/edit?usp=share_link"",""IN-案例損失機率!AE1:AN502""))},""select * where Col1='""&amp;$A37&amp;""'""),""&gt;0"")"),"#DIV/0!")</f>
        <v>#DIV/0!</v>
      </c>
      <c r="W37" s="48" t="str">
        <f>IFERROR(__xludf.DUMMYFUNCTION("AVERAGEIF(QUERY({TRANSPOSE(IMPORTRANGE(""https://docs.google.com/spreadsheets/d/1432r4Q6gFqKJ-l9xtbjR9no5K78N0hYLEmTJj5Y2aNY/edit?usp=share_link"",""IN-案例損失機率!AE1:AN502""))},""select * where Col1='""&amp;$A37&amp;""'""),""&gt;0"")"),"#DIV/0!")</f>
        <v>#DIV/0!</v>
      </c>
      <c r="X37" s="48" t="str">
        <f>IFERROR(__xludf.DUMMYFUNCTION("AVERAGEIF(QUERY({TRANSPOSE(IMPORTRANGE(""https://docs.google.com/spreadsheets/d/1DVXEaZ9hcV9qu8VolurcNxY5V8gQ8LsIi5a85Wsw9Po/edit?usp=share_link"",""IN-案例損失機率!AE1:AN502""))},""select * where Col1='""&amp;$A37&amp;""'""),""&gt;0"")"),"#DIV/0!")</f>
        <v>#DIV/0!</v>
      </c>
      <c r="Y37" s="48" t="str">
        <f>IFERROR(__xludf.DUMMYFUNCTION("AVERAGEIF(QUERY({TRANSPOSE(IMPORTRANGE(""https://docs.google.com/spreadsheets/d/1IcFK7Y-5zkWAlUD5cpc1mAs86lmwve_bgLw3wdZig8E/edit?usp=share_link"",""IN-案例損失機率!AE1:AN502""))},""select * where Col1='""&amp;$A37&amp;""'""),""&gt;0"")"),"#DIV/0!")</f>
        <v>#DIV/0!</v>
      </c>
      <c r="Z37" s="48" t="str">
        <f>IFERROR(__xludf.DUMMYFUNCTION("AVERAGEIF(QUERY({TRANSPOSE(IMPORTRANGE(""https://docs.google.com/spreadsheets/d/1Ixl8jtNz2EiMLY_QYD63IRT4j7L627seq4sLK3YISsw/edit?usp=share_link"",""IN-案例損失機率!AE1:AN502""))},""select * where Col1='""&amp;$A37&amp;""'""),""&gt;0"")"),"#DIV/0!")</f>
        <v>#DIV/0!</v>
      </c>
      <c r="AA37" s="48" t="str">
        <f>IFERROR(__xludf.DUMMYFUNCTION("AVERAGEIF(QUERY({TRANSPOSE(IMPORTRANGE(""https://docs.google.com/spreadsheets/d/1dJl4U62GKA5t7aapzzY2_9dSeZDTolcdr_bPV4nnAkw/edit?usp=share_link"",""IN-案例損失機率!AE1:AN502""))},""select * where Col1='""&amp;$A37&amp;""'""),""&gt;0"")"),"#DIV/0!")</f>
        <v>#DIV/0!</v>
      </c>
      <c r="AB37" s="48" t="str">
        <f>IFERROR(__xludf.DUMMYFUNCTION("AVERAGEIF(QUERY({TRANSPOSE(IMPORTRANGE(""https://docs.google.com/spreadsheets/d/1AMhlPsxJ_ORVhDRWyKbwTnx4gSymsO3qxr_6ZOoP86Q/edit?usp=share_link"",""IN-案例損失機率!AE1:AN502""))},""select * where Col1='""&amp;$A37&amp;""'""),""&gt;0"")"),"#DIV/0!")</f>
        <v>#DIV/0!</v>
      </c>
    </row>
    <row r="38" ht="30.0" customHeight="1">
      <c r="A38" s="45" t="s">
        <v>190</v>
      </c>
      <c r="B38" s="49" t="str">
        <f>IFERROR(__xludf.DUMMYFUNCTION("AVERAGEIF(QUERY({TRANSPOSE(IMPORTRANGE(""https://docs.google.com/spreadsheets/d/1YYNUZ9RW9034EMLDp5-m19i6R-xdTe70wberwaq-8zs/edit#gid=1778725847"",""IN-案例損失機率!AE1:AN502""))},""select * where Col1='""&amp;$A38&amp;""'""),""&gt;0"")"),"#DIV/0!")</f>
        <v>#DIV/0!</v>
      </c>
      <c r="C38" s="49" t="str">
        <f>IFERROR(__xludf.DUMMYFUNCTION("AVERAGEIF(QUERY({TRANSPOSE(IMPORTRANGE(""https://docs.google.com/spreadsheets/d/1_iJCYlYq4CcYNKhor4zgSP188oNelfImt8z59yoPJUc/edit?usp=share_link"",""IN-案例損失機率!AE1:AN502""))},""select * where Col1='""&amp;$A38&amp;""'""),""&gt;0"")"),"#DIV/0!")</f>
        <v>#DIV/0!</v>
      </c>
      <c r="D38" s="49" t="str">
        <f>IFERROR(__xludf.DUMMYFUNCTION("AVERAGEIF(QUERY({TRANSPOSE(IMPORTRANGE(""https://docs.google.com/spreadsheets/d/1kujxI94YuL9OSXWn6J6vWxv26Yj3pYgijIVivfOQPYk/edit?usp=share_link"",""IN-案例損失機率!AE1:AN502""))},""select * where Col1='""&amp;$A38&amp;""'""),""&gt;0"")"),"#DIV/0!")</f>
        <v>#DIV/0!</v>
      </c>
      <c r="E38" s="49" t="str">
        <f>IFERROR(__xludf.DUMMYFUNCTION("AVERAGEIF(QUERY({TRANSPOSE(IMPORTRANGE(""https://docs.google.com/spreadsheets/d/1U8udSCZ_QzoMBI6FBD9n_ubwu7PxMrD693JcQcNJpbc/edit?usp=share_link"",""IN-案例損失機率!AE1:AN502""))},""select * where Col1='""&amp;$A38&amp;""'""),""&gt;0"")"),"#DIV/0!")</f>
        <v>#DIV/0!</v>
      </c>
      <c r="F38" s="49" t="str">
        <f>IFERROR(__xludf.DUMMYFUNCTION("AVERAGEIF(QUERY({TRANSPOSE(IMPORTRANGE(""https://docs.google.com/spreadsheets/d/1M12lEnX_CHjDSTgWhN-WfG1etRC2LDWL58Z2o2sS0xE/edit?usp=share_link"",""IN-案例損失機率!AE1:AN502""))},""select * where Col1='""&amp;$A38&amp;""'""),""&gt;0"")"),"#DIV/0!")</f>
        <v>#DIV/0!</v>
      </c>
      <c r="G38" s="49" t="str">
        <f>IFERROR(__xludf.DUMMYFUNCTION("AVERAGEIF(QUERY({TRANSPOSE(IMPORTRANGE(""https://docs.google.com/spreadsheets/d/1S7pxpAN5Ncwwo59e1mhP5kasoSyiC1U3a_9vaq0MPlk/edit?usp=share_link"",""IN-案例損失機率!AE1:AN502""))},""select * where Col1='""&amp;$A38&amp;""'""),""&gt;0"")"),"#DIV/0!")</f>
        <v>#DIV/0!</v>
      </c>
      <c r="H38" s="49" t="str">
        <f>IFERROR(__xludf.DUMMYFUNCTION("AVERAGEIF(QUERY({TRANSPOSE(IMPORTRANGE(""https://docs.google.com/spreadsheets/d/1swlyjPL_3sDDfrJGrQny4r-QrjwgXeCGmP1u3YZ_-ms/edit?usp=share_link"",""IN-案例損失機率!AE1:AN502""))},""select * where Col1='""&amp;$A38&amp;""'""),""&gt;0"")"),"#DIV/0!")</f>
        <v>#DIV/0!</v>
      </c>
      <c r="I38" s="49" t="str">
        <f>IFERROR(__xludf.DUMMYFUNCTION("AVERAGEIF(QUERY({TRANSPOSE(IMPORTRANGE(""https://docs.google.com/spreadsheets/d/1qIf_B6VTAz6kngi0d8IjodYhVsIq-RV-31ghjlJHm-A/edit?usp=share_link"",""IN-案例損失機率!AE1:AN502""))},""select * where Col1='""&amp;$A38&amp;""'""),""&gt;0"")"),"#DIV/0!")</f>
        <v>#DIV/0!</v>
      </c>
      <c r="J38" s="49" t="str">
        <f>IFERROR(__xludf.DUMMYFUNCTION("AVERAGEIF(QUERY({TRANSPOSE(IMPORTRANGE(""https://docs.google.com/spreadsheets/d/1qfSt4Um3H5pMCqFySctVsMhprozDdhubgibRML1BPi4/edit?usp=share_link"",""IN-案例損失機率!AE1:AN502""))},""select * where Col1='""&amp;$A38&amp;""'""),""&gt;0"")"),"#DIV/0!")</f>
        <v>#DIV/0!</v>
      </c>
      <c r="K38" s="49" t="str">
        <f>IFERROR(__xludf.DUMMYFUNCTION("AVERAGEIF(QUERY({TRANSPOSE(IMPORTRANGE(""https://docs.google.com/spreadsheets/d/1V6tsygD1UFo9qrXN5fMConFU-KfSDWoR-aMUe8usYOg/edit?usp=share_link"",""IN-案例損失機率!AE1:AN502""))},""select * where Col1='""&amp;$A38&amp;""'""),""&gt;0"")"),"#DIV/0!")</f>
        <v>#DIV/0!</v>
      </c>
      <c r="L38" s="49" t="str">
        <f>IFERROR(__xludf.DUMMYFUNCTION("AVERAGEIF(QUERY({TRANSPOSE(IMPORTRANGE(""https://docs.google.com/spreadsheets/d/1_VCKf56QAmF0gpPF9ww3-uf7meSC9NZD2iLJ3YdNePM/edit?usp=share_link"",""IN-案例損失機率!AE1:AN502""))},""select * where Col1='""&amp;$A38&amp;""'""),""&gt;0"")"),"#DIV/0!")</f>
        <v>#DIV/0!</v>
      </c>
      <c r="M38" s="49" t="str">
        <f>IFERROR(__xludf.DUMMYFUNCTION("AVERAGEIF(QUERY({TRANSPOSE(IMPORTRANGE(""https://docs.google.com/spreadsheets/d/1RdNC4G3MORnnCixr7bZSlGgUGlE5RAADrt7YnSratHE/edit?usp=share_link"",""IN-案例損失機率!AE1:AN502""))},""select * where Col1='""&amp;$A38&amp;""'""),""&gt;0"")"),"#DIV/0!")</f>
        <v>#DIV/0!</v>
      </c>
      <c r="N38" s="49" t="str">
        <f>IFERROR(__xludf.DUMMYFUNCTION("AVERAGEIF(QUERY({TRANSPOSE(IMPORTRANGE(""https://docs.google.com/spreadsheets/d/1gC8hxK8PSzlgX-mN7fwX87dn5gLO10u3nIfnTiNWbuA/edit?usp=share_link"",""IN-案例損失機率!AE1:AN502""))},""select * where Col1='""&amp;$A38&amp;""'""),""&gt;0"")"),"#DIV/0!")</f>
        <v>#DIV/0!</v>
      </c>
      <c r="O38" s="49" t="str">
        <f>IFERROR(__xludf.DUMMYFUNCTION("AVERAGEIF(QUERY({TRANSPOSE(IMPORTRANGE(""https://docs.google.com/spreadsheets/d/1B8cPiZeIcOn-Qd3JgkHKMcjZB4fzL4_ujlvGw3F7sHM/edit?usp=share_link"",""IN-案例損失機率!AE1:AN502""))},""select * where Col1='""&amp;$A38&amp;""'""),""&gt;0"")"),"#DIV/0!")</f>
        <v>#DIV/0!</v>
      </c>
      <c r="P38" s="49" t="str">
        <f>IFERROR(__xludf.DUMMYFUNCTION("AVERAGEIF(QUERY({TRANSPOSE(IMPORTRANGE(""https://docs.google.com/spreadsheets/d/1U5S65h0MZPz8O8wfa1YOCM6kBTN1_8zRHlH6CIisNzg/edit#gid=1778725847"",""IN-案例損失機率!AE1:AN502""))},""select * where Col1='""&amp;$A38&amp;""'""),""&gt;0"")"),"#DIV/0!")</f>
        <v>#DIV/0!</v>
      </c>
      <c r="Q38" s="49" t="str">
        <f>IFERROR(__xludf.DUMMYFUNCTION("AVERAGEIF(QUERY({TRANSPOSE(IMPORTRANGE(""https://docs.google.com/spreadsheets/d/1tNYDxpMCjr8OhGILTiJmjMlz99VcOsC03_c_EZHBCac/edit?usp=share_link"",""IN-案例損失機率!AE1:AN502""))},""select * where Col1='""&amp;$A38&amp;""'""),""&gt;0"")"),"#DIV/0!")</f>
        <v>#DIV/0!</v>
      </c>
      <c r="R38" s="49" t="str">
        <f>IFERROR(__xludf.DUMMYFUNCTION("AVERAGEIF(QUERY({TRANSPOSE(IMPORTRANGE(""https://docs.google.com/spreadsheets/d/1vZozQ5iQ5VrH7k7m6S9TXIEHTDthf_o6vyslDgZcn5Q/edit?usp=share_link"",""IN-案例損失機率!AE1:AN502""))},""select * where Col1='""&amp;$A38&amp;""'""),""&gt;0"")"),"#DIV/0!")</f>
        <v>#DIV/0!</v>
      </c>
      <c r="S38" s="49" t="str">
        <f>IFERROR(__xludf.DUMMYFUNCTION("AVERAGEIF(QUERY({TRANSPOSE(IMPORTRANGE(""https://docs.google.com/spreadsheets/d/1PmUbHfZJzt7siSQTWGIhsEF35X21ca3eAvUqMAEdSJU/edit?usp=share_link"",""IN-案例損失機率!AE1:AN502""))},""select * where Col1='""&amp;$A38&amp;""'""),""&gt;0"")"),"#DIV/0!")</f>
        <v>#DIV/0!</v>
      </c>
      <c r="T38" s="49" t="str">
        <f>IFERROR(__xludf.DUMMYFUNCTION("AVERAGEIF(QUERY({TRANSPOSE(IMPORTRANGE(""https://docs.google.com/spreadsheets/d/1xAvmV1dqJN_ClTObvDEwOHmYidNfyL0iyWqhz4cxRUs/edit?usp=sharing"",""IN-案例損失機率!AE1:AN502""))},""select * where Col1='""&amp;$A38&amp;""'""),""&gt;0"")"),"#DIV/0!")</f>
        <v>#DIV/0!</v>
      </c>
      <c r="U38" s="49" t="str">
        <f>IFERROR(__xludf.DUMMYFUNCTION("AVERAGEIF(QUERY({TRANSPOSE(IMPORTRANGE(""https://docs.google.com/spreadsheets/d/1K-U1VOEkekSkvIuOTLramDSL5l6pb7stCKk-oIY8laE/edit?usp=share_link"",""IN-案例損失機率!AE1:AN502""))},""select * where Col1='""&amp;$A38&amp;""'""),""&gt;0"")"),"#DIV/0!")</f>
        <v>#DIV/0!</v>
      </c>
      <c r="V38" s="49" t="str">
        <f>IFERROR(__xludf.DUMMYFUNCTION("AVERAGEIF(QUERY({TRANSPOSE(IMPORTRANGE(""https://docs.google.com/spreadsheets/d/1Jm7uRJI6pOxy50jc0ZwXeixnUp6UO-mcnc53mLlV9lo/edit?usp=share_link"",""IN-案例損失機率!AE1:AN502""))},""select * where Col1='""&amp;$A38&amp;""'""),""&gt;0"")"),"#DIV/0!")</f>
        <v>#DIV/0!</v>
      </c>
      <c r="W38" s="49" t="str">
        <f>IFERROR(__xludf.DUMMYFUNCTION("AVERAGEIF(QUERY({TRANSPOSE(IMPORTRANGE(""https://docs.google.com/spreadsheets/d/1432r4Q6gFqKJ-l9xtbjR9no5K78N0hYLEmTJj5Y2aNY/edit?usp=share_link"",""IN-案例損失機率!AE1:AN502""))},""select * where Col1='""&amp;$A38&amp;""'""),""&gt;0"")"),"#DIV/0!")</f>
        <v>#DIV/0!</v>
      </c>
      <c r="X38" s="49" t="str">
        <f>IFERROR(__xludf.DUMMYFUNCTION("AVERAGEIF(QUERY({TRANSPOSE(IMPORTRANGE(""https://docs.google.com/spreadsheets/d/1DVXEaZ9hcV9qu8VolurcNxY5V8gQ8LsIi5a85Wsw9Po/edit?usp=share_link"",""IN-案例損失機率!AE1:AN502""))},""select * where Col1='""&amp;$A38&amp;""'""),""&gt;0"")"),"#DIV/0!")</f>
        <v>#DIV/0!</v>
      </c>
      <c r="Y38" s="49" t="str">
        <f>IFERROR(__xludf.DUMMYFUNCTION("AVERAGEIF(QUERY({TRANSPOSE(IMPORTRANGE(""https://docs.google.com/spreadsheets/d/1IcFK7Y-5zkWAlUD5cpc1mAs86lmwve_bgLw3wdZig8E/edit?usp=share_link"",""IN-案例損失機率!AE1:AN502""))},""select * where Col1='""&amp;$A38&amp;""'""),""&gt;0"")"),"#DIV/0!")</f>
        <v>#DIV/0!</v>
      </c>
      <c r="Z38" s="49" t="str">
        <f>IFERROR(__xludf.DUMMYFUNCTION("AVERAGEIF(QUERY({TRANSPOSE(IMPORTRANGE(""https://docs.google.com/spreadsheets/d/1Ixl8jtNz2EiMLY_QYD63IRT4j7L627seq4sLK3YISsw/edit?usp=share_link"",""IN-案例損失機率!AE1:AN502""))},""select * where Col1='""&amp;$A38&amp;""'""),""&gt;0"")"),"#DIV/0!")</f>
        <v>#DIV/0!</v>
      </c>
      <c r="AA38" s="49" t="str">
        <f>IFERROR(__xludf.DUMMYFUNCTION("AVERAGEIF(QUERY({TRANSPOSE(IMPORTRANGE(""https://docs.google.com/spreadsheets/d/1dJl4U62GKA5t7aapzzY2_9dSeZDTolcdr_bPV4nnAkw/edit?usp=share_link"",""IN-案例損失機率!AE1:AN502""))},""select * where Col1='""&amp;$A38&amp;""'""),""&gt;0"")"),"#DIV/0!")</f>
        <v>#DIV/0!</v>
      </c>
      <c r="AB38" s="49" t="str">
        <f>IFERROR(__xludf.DUMMYFUNCTION("AVERAGEIF(QUERY({TRANSPOSE(IMPORTRANGE(""https://docs.google.com/spreadsheets/d/1AMhlPsxJ_ORVhDRWyKbwTnx4gSymsO3qxr_6ZOoP86Q/edit?usp=share_link"",""IN-案例損失機率!AE1:AN502""))},""select * where Col1='""&amp;$A38&amp;""'""),""&gt;0"")"),"#DIV/0!")</f>
        <v>#DIV/0!</v>
      </c>
    </row>
    <row r="39" ht="30.0" customHeight="1">
      <c r="A39" s="45" t="s">
        <v>191</v>
      </c>
      <c r="B39" s="48" t="str">
        <f>IFERROR(__xludf.DUMMYFUNCTION("AVERAGEIF(QUERY({TRANSPOSE(IMPORTRANGE(""https://docs.google.com/spreadsheets/d/1YYNUZ9RW9034EMLDp5-m19i6R-xdTe70wberwaq-8zs/edit#gid=1778725847"",""IN-案例損失機率!AE1:AN502""))},""select * where Col1='""&amp;$A39&amp;""'""),""&gt;0"")"),"#DIV/0!")</f>
        <v>#DIV/0!</v>
      </c>
      <c r="C39" s="48" t="str">
        <f>IFERROR(__xludf.DUMMYFUNCTION("AVERAGEIF(QUERY({TRANSPOSE(IMPORTRANGE(""https://docs.google.com/spreadsheets/d/1_iJCYlYq4CcYNKhor4zgSP188oNelfImt8z59yoPJUc/edit?usp=share_link"",""IN-案例損失機率!AE1:AN502""))},""select * where Col1='""&amp;$A39&amp;""'""),""&gt;0"")"),"#DIV/0!")</f>
        <v>#DIV/0!</v>
      </c>
      <c r="D39" s="48" t="str">
        <f>IFERROR(__xludf.DUMMYFUNCTION("AVERAGEIF(QUERY({TRANSPOSE(IMPORTRANGE(""https://docs.google.com/spreadsheets/d/1kujxI94YuL9OSXWn6J6vWxv26Yj3pYgijIVivfOQPYk/edit?usp=share_link"",""IN-案例損失機率!AE1:AN502""))},""select * where Col1='""&amp;$A39&amp;""'""),""&gt;0"")"),"#DIV/0!")</f>
        <v>#DIV/0!</v>
      </c>
      <c r="E39" s="48" t="str">
        <f>IFERROR(__xludf.DUMMYFUNCTION("AVERAGEIF(QUERY({TRANSPOSE(IMPORTRANGE(""https://docs.google.com/spreadsheets/d/1U8udSCZ_QzoMBI6FBD9n_ubwu7PxMrD693JcQcNJpbc/edit?usp=share_link"",""IN-案例損失機率!AE1:AN502""))},""select * where Col1='""&amp;$A39&amp;""'""),""&gt;0"")"),"#DIV/0!")</f>
        <v>#DIV/0!</v>
      </c>
      <c r="F39" s="48" t="str">
        <f>IFERROR(__xludf.DUMMYFUNCTION("AVERAGEIF(QUERY({TRANSPOSE(IMPORTRANGE(""https://docs.google.com/spreadsheets/d/1M12lEnX_CHjDSTgWhN-WfG1etRC2LDWL58Z2o2sS0xE/edit?usp=share_link"",""IN-案例損失機率!AE1:AN502""))},""select * where Col1='""&amp;$A39&amp;""'""),""&gt;0"")"),"#DIV/0!")</f>
        <v>#DIV/0!</v>
      </c>
      <c r="G39" s="48" t="str">
        <f>IFERROR(__xludf.DUMMYFUNCTION("AVERAGEIF(QUERY({TRANSPOSE(IMPORTRANGE(""https://docs.google.com/spreadsheets/d/1S7pxpAN5Ncwwo59e1mhP5kasoSyiC1U3a_9vaq0MPlk/edit?usp=share_link"",""IN-案例損失機率!AE1:AN502""))},""select * where Col1='""&amp;$A39&amp;""'""),""&gt;0"")"),"#DIV/0!")</f>
        <v>#DIV/0!</v>
      </c>
      <c r="H39" s="48" t="str">
        <f>IFERROR(__xludf.DUMMYFUNCTION("AVERAGEIF(QUERY({TRANSPOSE(IMPORTRANGE(""https://docs.google.com/spreadsheets/d/1swlyjPL_3sDDfrJGrQny4r-QrjwgXeCGmP1u3YZ_-ms/edit?usp=share_link"",""IN-案例損失機率!AE1:AN502""))},""select * where Col1='""&amp;$A39&amp;""'""),""&gt;0"")"),"#DIV/0!")</f>
        <v>#DIV/0!</v>
      </c>
      <c r="I39" s="48" t="str">
        <f>IFERROR(__xludf.DUMMYFUNCTION("AVERAGEIF(QUERY({TRANSPOSE(IMPORTRANGE(""https://docs.google.com/spreadsheets/d/1qIf_B6VTAz6kngi0d8IjodYhVsIq-RV-31ghjlJHm-A/edit?usp=share_link"",""IN-案例損失機率!AE1:AN502""))},""select * where Col1='""&amp;$A39&amp;""'""),""&gt;0"")"),"#DIV/0!")</f>
        <v>#DIV/0!</v>
      </c>
      <c r="J39" s="48" t="str">
        <f>IFERROR(__xludf.DUMMYFUNCTION("AVERAGEIF(QUERY({TRANSPOSE(IMPORTRANGE(""https://docs.google.com/spreadsheets/d/1qfSt4Um3H5pMCqFySctVsMhprozDdhubgibRML1BPi4/edit?usp=share_link"",""IN-案例損失機率!AE1:AN502""))},""select * where Col1='""&amp;$A39&amp;""'""),""&gt;0"")"),"#DIV/0!")</f>
        <v>#DIV/0!</v>
      </c>
      <c r="K39" s="48" t="str">
        <f>IFERROR(__xludf.DUMMYFUNCTION("AVERAGEIF(QUERY({TRANSPOSE(IMPORTRANGE(""https://docs.google.com/spreadsheets/d/1V6tsygD1UFo9qrXN5fMConFU-KfSDWoR-aMUe8usYOg/edit?usp=share_link"",""IN-案例損失機率!AE1:AN502""))},""select * where Col1='""&amp;$A39&amp;""'""),""&gt;0"")"),"#DIV/0!")</f>
        <v>#DIV/0!</v>
      </c>
      <c r="L39" s="48" t="str">
        <f>IFERROR(__xludf.DUMMYFUNCTION("AVERAGEIF(QUERY({TRANSPOSE(IMPORTRANGE(""https://docs.google.com/spreadsheets/d/1_VCKf56QAmF0gpPF9ww3-uf7meSC9NZD2iLJ3YdNePM/edit?usp=share_link"",""IN-案例損失機率!AE1:AN502""))},""select * where Col1='""&amp;$A39&amp;""'""),""&gt;0"")"),"#DIV/0!")</f>
        <v>#DIV/0!</v>
      </c>
      <c r="M39" s="48" t="str">
        <f>IFERROR(__xludf.DUMMYFUNCTION("AVERAGEIF(QUERY({TRANSPOSE(IMPORTRANGE(""https://docs.google.com/spreadsheets/d/1RdNC4G3MORnnCixr7bZSlGgUGlE5RAADrt7YnSratHE/edit?usp=share_link"",""IN-案例損失機率!AE1:AN502""))},""select * where Col1='""&amp;$A39&amp;""'""),""&gt;0"")"),"#DIV/0!")</f>
        <v>#DIV/0!</v>
      </c>
      <c r="N39" s="48" t="str">
        <f>IFERROR(__xludf.DUMMYFUNCTION("AVERAGEIF(QUERY({TRANSPOSE(IMPORTRANGE(""https://docs.google.com/spreadsheets/d/1gC8hxK8PSzlgX-mN7fwX87dn5gLO10u3nIfnTiNWbuA/edit?usp=share_link"",""IN-案例損失機率!AE1:AN502""))},""select * where Col1='""&amp;$A39&amp;""'""),""&gt;0"")"),"#DIV/0!")</f>
        <v>#DIV/0!</v>
      </c>
      <c r="O39" s="48" t="str">
        <f>IFERROR(__xludf.DUMMYFUNCTION("AVERAGEIF(QUERY({TRANSPOSE(IMPORTRANGE(""https://docs.google.com/spreadsheets/d/1B8cPiZeIcOn-Qd3JgkHKMcjZB4fzL4_ujlvGw3F7sHM/edit?usp=share_link"",""IN-案例損失機率!AE1:AN502""))},""select * where Col1='""&amp;$A39&amp;""'""),""&gt;0"")"),"#DIV/0!")</f>
        <v>#DIV/0!</v>
      </c>
      <c r="P39" s="48" t="str">
        <f>IFERROR(__xludf.DUMMYFUNCTION("AVERAGEIF(QUERY({TRANSPOSE(IMPORTRANGE(""https://docs.google.com/spreadsheets/d/1U5S65h0MZPz8O8wfa1YOCM6kBTN1_8zRHlH6CIisNzg/edit#gid=1778725847"",""IN-案例損失機率!AE1:AN502""))},""select * where Col1='""&amp;$A39&amp;""'""),""&gt;0"")"),"#DIV/0!")</f>
        <v>#DIV/0!</v>
      </c>
      <c r="Q39" s="48" t="str">
        <f>IFERROR(__xludf.DUMMYFUNCTION("AVERAGEIF(QUERY({TRANSPOSE(IMPORTRANGE(""https://docs.google.com/spreadsheets/d/1tNYDxpMCjr8OhGILTiJmjMlz99VcOsC03_c_EZHBCac/edit?usp=share_link"",""IN-案例損失機率!AE1:AN502""))},""select * where Col1='""&amp;$A39&amp;""'""),""&gt;0"")"),"#DIV/0!")</f>
        <v>#DIV/0!</v>
      </c>
      <c r="R39" s="48" t="str">
        <f>IFERROR(__xludf.DUMMYFUNCTION("AVERAGEIF(QUERY({TRANSPOSE(IMPORTRANGE(""https://docs.google.com/spreadsheets/d/1vZozQ5iQ5VrH7k7m6S9TXIEHTDthf_o6vyslDgZcn5Q/edit?usp=share_link"",""IN-案例損失機率!AE1:AN502""))},""select * where Col1='""&amp;$A39&amp;""'""),""&gt;0"")"),"#DIV/0!")</f>
        <v>#DIV/0!</v>
      </c>
      <c r="S39" s="48" t="str">
        <f>IFERROR(__xludf.DUMMYFUNCTION("AVERAGEIF(QUERY({TRANSPOSE(IMPORTRANGE(""https://docs.google.com/spreadsheets/d/1PmUbHfZJzt7siSQTWGIhsEF35X21ca3eAvUqMAEdSJU/edit?usp=share_link"",""IN-案例損失機率!AE1:AN502""))},""select * where Col1='""&amp;$A39&amp;""'""),""&gt;0"")"),"#DIV/0!")</f>
        <v>#DIV/0!</v>
      </c>
      <c r="T39" s="48" t="str">
        <f>IFERROR(__xludf.DUMMYFUNCTION("AVERAGEIF(QUERY({TRANSPOSE(IMPORTRANGE(""https://docs.google.com/spreadsheets/d/1xAvmV1dqJN_ClTObvDEwOHmYidNfyL0iyWqhz4cxRUs/edit?usp=sharing"",""IN-案例損失機率!AE1:AN502""))},""select * where Col1='""&amp;$A39&amp;""'""),""&gt;0"")"),"#DIV/0!")</f>
        <v>#DIV/0!</v>
      </c>
      <c r="U39" s="48" t="str">
        <f>IFERROR(__xludf.DUMMYFUNCTION("AVERAGEIF(QUERY({TRANSPOSE(IMPORTRANGE(""https://docs.google.com/spreadsheets/d/1K-U1VOEkekSkvIuOTLramDSL5l6pb7stCKk-oIY8laE/edit?usp=share_link"",""IN-案例損失機率!AE1:AN502""))},""select * where Col1='""&amp;$A39&amp;""'""),""&gt;0"")"),"#DIV/0!")</f>
        <v>#DIV/0!</v>
      </c>
      <c r="V39" s="48" t="str">
        <f>IFERROR(__xludf.DUMMYFUNCTION("AVERAGEIF(QUERY({TRANSPOSE(IMPORTRANGE(""https://docs.google.com/spreadsheets/d/1Jm7uRJI6pOxy50jc0ZwXeixnUp6UO-mcnc53mLlV9lo/edit?usp=share_link"",""IN-案例損失機率!AE1:AN502""))},""select * where Col1='""&amp;$A39&amp;""'""),""&gt;0"")"),"#DIV/0!")</f>
        <v>#DIV/0!</v>
      </c>
      <c r="W39" s="48" t="str">
        <f>IFERROR(__xludf.DUMMYFUNCTION("AVERAGEIF(QUERY({TRANSPOSE(IMPORTRANGE(""https://docs.google.com/spreadsheets/d/1432r4Q6gFqKJ-l9xtbjR9no5K78N0hYLEmTJj5Y2aNY/edit?usp=share_link"",""IN-案例損失機率!AE1:AN502""))},""select * where Col1='""&amp;$A39&amp;""'""),""&gt;0"")"),"#DIV/0!")</f>
        <v>#DIV/0!</v>
      </c>
      <c r="X39" s="48" t="str">
        <f>IFERROR(__xludf.DUMMYFUNCTION("AVERAGEIF(QUERY({TRANSPOSE(IMPORTRANGE(""https://docs.google.com/spreadsheets/d/1DVXEaZ9hcV9qu8VolurcNxY5V8gQ8LsIi5a85Wsw9Po/edit?usp=share_link"",""IN-案例損失機率!AE1:AN502""))},""select * where Col1='""&amp;$A39&amp;""'""),""&gt;0"")"),"#DIV/0!")</f>
        <v>#DIV/0!</v>
      </c>
      <c r="Y39" s="48" t="str">
        <f>IFERROR(__xludf.DUMMYFUNCTION("AVERAGEIF(QUERY({TRANSPOSE(IMPORTRANGE(""https://docs.google.com/spreadsheets/d/1IcFK7Y-5zkWAlUD5cpc1mAs86lmwve_bgLw3wdZig8E/edit?usp=share_link"",""IN-案例損失機率!AE1:AN502""))},""select * where Col1='""&amp;$A39&amp;""'""),""&gt;0"")"),"#DIV/0!")</f>
        <v>#DIV/0!</v>
      </c>
      <c r="Z39" s="48" t="str">
        <f>IFERROR(__xludf.DUMMYFUNCTION("AVERAGEIF(QUERY({TRANSPOSE(IMPORTRANGE(""https://docs.google.com/spreadsheets/d/1Ixl8jtNz2EiMLY_QYD63IRT4j7L627seq4sLK3YISsw/edit?usp=share_link"",""IN-案例損失機率!AE1:AN502""))},""select * where Col1='""&amp;$A39&amp;""'""),""&gt;0"")"),"#DIV/0!")</f>
        <v>#DIV/0!</v>
      </c>
      <c r="AA39" s="48" t="str">
        <f>IFERROR(__xludf.DUMMYFUNCTION("AVERAGEIF(QUERY({TRANSPOSE(IMPORTRANGE(""https://docs.google.com/spreadsheets/d/1dJl4U62GKA5t7aapzzY2_9dSeZDTolcdr_bPV4nnAkw/edit?usp=share_link"",""IN-案例損失機率!AE1:AN502""))},""select * where Col1='""&amp;$A39&amp;""'""),""&gt;0"")"),"#DIV/0!")</f>
        <v>#DIV/0!</v>
      </c>
      <c r="AB39" s="48" t="str">
        <f>IFERROR(__xludf.DUMMYFUNCTION("AVERAGEIF(QUERY({TRANSPOSE(IMPORTRANGE(""https://docs.google.com/spreadsheets/d/1AMhlPsxJ_ORVhDRWyKbwTnx4gSymsO3qxr_6ZOoP86Q/edit?usp=share_link"",""IN-案例損失機率!AE1:AN502""))},""select * where Col1='""&amp;$A39&amp;""'""),""&gt;0"")"),"#DIV/0!")</f>
        <v>#DIV/0!</v>
      </c>
    </row>
    <row r="40" ht="30.0" customHeight="1">
      <c r="A40" s="45" t="s">
        <v>192</v>
      </c>
      <c r="B40" s="49" t="str">
        <f>IFERROR(__xludf.DUMMYFUNCTION("AVERAGEIF(QUERY({TRANSPOSE(IMPORTRANGE(""https://docs.google.com/spreadsheets/d/1YYNUZ9RW9034EMLDp5-m19i6R-xdTe70wberwaq-8zs/edit#gid=1778725847"",""IN-案例損失機率!AE1:AN502""))},""select * where Col1='""&amp;$A40&amp;""'""),""&gt;0"")"),"#DIV/0!")</f>
        <v>#DIV/0!</v>
      </c>
      <c r="C40" s="49" t="str">
        <f>IFERROR(__xludf.DUMMYFUNCTION("AVERAGEIF(QUERY({TRANSPOSE(IMPORTRANGE(""https://docs.google.com/spreadsheets/d/1_iJCYlYq4CcYNKhor4zgSP188oNelfImt8z59yoPJUc/edit?usp=share_link"",""IN-案例損失機率!AE1:AN502""))},""select * where Col1='""&amp;$A40&amp;""'""),""&gt;0"")"),"#DIV/0!")</f>
        <v>#DIV/0!</v>
      </c>
      <c r="D40" s="49" t="str">
        <f>IFERROR(__xludf.DUMMYFUNCTION("AVERAGEIF(QUERY({TRANSPOSE(IMPORTRANGE(""https://docs.google.com/spreadsheets/d/1kujxI94YuL9OSXWn6J6vWxv26Yj3pYgijIVivfOQPYk/edit?usp=share_link"",""IN-案例損失機率!AE1:AN502""))},""select * where Col1='""&amp;$A40&amp;""'""),""&gt;0"")"),"#DIV/0!")</f>
        <v>#DIV/0!</v>
      </c>
      <c r="E40" s="49" t="str">
        <f>IFERROR(__xludf.DUMMYFUNCTION("AVERAGEIF(QUERY({TRANSPOSE(IMPORTRANGE(""https://docs.google.com/spreadsheets/d/1U8udSCZ_QzoMBI6FBD9n_ubwu7PxMrD693JcQcNJpbc/edit?usp=share_link"",""IN-案例損失機率!AE1:AN502""))},""select * where Col1='""&amp;$A40&amp;""'""),""&gt;0"")"),"#DIV/0!")</f>
        <v>#DIV/0!</v>
      </c>
      <c r="F40" s="49" t="str">
        <f>IFERROR(__xludf.DUMMYFUNCTION("AVERAGEIF(QUERY({TRANSPOSE(IMPORTRANGE(""https://docs.google.com/spreadsheets/d/1M12lEnX_CHjDSTgWhN-WfG1etRC2LDWL58Z2o2sS0xE/edit?usp=share_link"",""IN-案例損失機率!AE1:AN502""))},""select * where Col1='""&amp;$A40&amp;""'""),""&gt;0"")"),"#DIV/0!")</f>
        <v>#DIV/0!</v>
      </c>
      <c r="G40" s="49" t="str">
        <f>IFERROR(__xludf.DUMMYFUNCTION("AVERAGEIF(QUERY({TRANSPOSE(IMPORTRANGE(""https://docs.google.com/spreadsheets/d/1S7pxpAN5Ncwwo59e1mhP5kasoSyiC1U3a_9vaq0MPlk/edit?usp=share_link"",""IN-案例損失機率!AE1:AN502""))},""select * where Col1='""&amp;$A40&amp;""'""),""&gt;0"")"),"#DIV/0!")</f>
        <v>#DIV/0!</v>
      </c>
      <c r="H40" s="49" t="str">
        <f>IFERROR(__xludf.DUMMYFUNCTION("AVERAGEIF(QUERY({TRANSPOSE(IMPORTRANGE(""https://docs.google.com/spreadsheets/d/1swlyjPL_3sDDfrJGrQny4r-QrjwgXeCGmP1u3YZ_-ms/edit?usp=share_link"",""IN-案例損失機率!AE1:AN502""))},""select * where Col1='""&amp;$A40&amp;""'""),""&gt;0"")"),"#DIV/0!")</f>
        <v>#DIV/0!</v>
      </c>
      <c r="I40" s="49" t="str">
        <f>IFERROR(__xludf.DUMMYFUNCTION("AVERAGEIF(QUERY({TRANSPOSE(IMPORTRANGE(""https://docs.google.com/spreadsheets/d/1qIf_B6VTAz6kngi0d8IjodYhVsIq-RV-31ghjlJHm-A/edit?usp=share_link"",""IN-案例損失機率!AE1:AN502""))},""select * where Col1='""&amp;$A40&amp;""'""),""&gt;0"")"),"#DIV/0!")</f>
        <v>#DIV/0!</v>
      </c>
      <c r="J40" s="49" t="str">
        <f>IFERROR(__xludf.DUMMYFUNCTION("AVERAGEIF(QUERY({TRANSPOSE(IMPORTRANGE(""https://docs.google.com/spreadsheets/d/1qfSt4Um3H5pMCqFySctVsMhprozDdhubgibRML1BPi4/edit?usp=share_link"",""IN-案例損失機率!AE1:AN502""))},""select * where Col1='""&amp;$A40&amp;""'""),""&gt;0"")"),"#DIV/0!")</f>
        <v>#DIV/0!</v>
      </c>
      <c r="K40" s="49" t="str">
        <f>IFERROR(__xludf.DUMMYFUNCTION("AVERAGEIF(QUERY({TRANSPOSE(IMPORTRANGE(""https://docs.google.com/spreadsheets/d/1V6tsygD1UFo9qrXN5fMConFU-KfSDWoR-aMUe8usYOg/edit?usp=share_link"",""IN-案例損失機率!AE1:AN502""))},""select * where Col1='""&amp;$A40&amp;""'""),""&gt;0"")"),"#DIV/0!")</f>
        <v>#DIV/0!</v>
      </c>
      <c r="L40" s="49" t="str">
        <f>IFERROR(__xludf.DUMMYFUNCTION("AVERAGEIF(QUERY({TRANSPOSE(IMPORTRANGE(""https://docs.google.com/spreadsheets/d/1_VCKf56QAmF0gpPF9ww3-uf7meSC9NZD2iLJ3YdNePM/edit?usp=share_link"",""IN-案例損失機率!AE1:AN502""))},""select * where Col1='""&amp;$A40&amp;""'""),""&gt;0"")"),"#DIV/0!")</f>
        <v>#DIV/0!</v>
      </c>
      <c r="M40" s="49" t="str">
        <f>IFERROR(__xludf.DUMMYFUNCTION("AVERAGEIF(QUERY({TRANSPOSE(IMPORTRANGE(""https://docs.google.com/spreadsheets/d/1RdNC4G3MORnnCixr7bZSlGgUGlE5RAADrt7YnSratHE/edit?usp=share_link"",""IN-案例損失機率!AE1:AN502""))},""select * where Col1='""&amp;$A40&amp;""'""),""&gt;0"")"),"#DIV/0!")</f>
        <v>#DIV/0!</v>
      </c>
      <c r="N40" s="49" t="str">
        <f>IFERROR(__xludf.DUMMYFUNCTION("AVERAGEIF(QUERY({TRANSPOSE(IMPORTRANGE(""https://docs.google.com/spreadsheets/d/1gC8hxK8PSzlgX-mN7fwX87dn5gLO10u3nIfnTiNWbuA/edit?usp=share_link"",""IN-案例損失機率!AE1:AN502""))},""select * where Col1='""&amp;$A40&amp;""'""),""&gt;0"")"),"#DIV/0!")</f>
        <v>#DIV/0!</v>
      </c>
      <c r="O40" s="49" t="str">
        <f>IFERROR(__xludf.DUMMYFUNCTION("AVERAGEIF(QUERY({TRANSPOSE(IMPORTRANGE(""https://docs.google.com/spreadsheets/d/1B8cPiZeIcOn-Qd3JgkHKMcjZB4fzL4_ujlvGw3F7sHM/edit?usp=share_link"",""IN-案例損失機率!AE1:AN502""))},""select * where Col1='""&amp;$A40&amp;""'""),""&gt;0"")"),"#DIV/0!")</f>
        <v>#DIV/0!</v>
      </c>
      <c r="P40" s="49" t="str">
        <f>IFERROR(__xludf.DUMMYFUNCTION("AVERAGEIF(QUERY({TRANSPOSE(IMPORTRANGE(""https://docs.google.com/spreadsheets/d/1U5S65h0MZPz8O8wfa1YOCM6kBTN1_8zRHlH6CIisNzg/edit#gid=1778725847"",""IN-案例損失機率!AE1:AN502""))},""select * where Col1='""&amp;$A40&amp;""'""),""&gt;0"")"),"#DIV/0!")</f>
        <v>#DIV/0!</v>
      </c>
      <c r="Q40" s="49" t="str">
        <f>IFERROR(__xludf.DUMMYFUNCTION("AVERAGEIF(QUERY({TRANSPOSE(IMPORTRANGE(""https://docs.google.com/spreadsheets/d/1tNYDxpMCjr8OhGILTiJmjMlz99VcOsC03_c_EZHBCac/edit?usp=share_link"",""IN-案例損失機率!AE1:AN502""))},""select * where Col1='""&amp;$A40&amp;""'""),""&gt;0"")"),"#DIV/0!")</f>
        <v>#DIV/0!</v>
      </c>
      <c r="R40" s="49" t="str">
        <f>IFERROR(__xludf.DUMMYFUNCTION("AVERAGEIF(QUERY({TRANSPOSE(IMPORTRANGE(""https://docs.google.com/spreadsheets/d/1vZozQ5iQ5VrH7k7m6S9TXIEHTDthf_o6vyslDgZcn5Q/edit?usp=share_link"",""IN-案例損失機率!AE1:AN502""))},""select * where Col1='""&amp;$A40&amp;""'""),""&gt;0"")"),"#DIV/0!")</f>
        <v>#DIV/0!</v>
      </c>
      <c r="S40" s="49" t="str">
        <f>IFERROR(__xludf.DUMMYFUNCTION("AVERAGEIF(QUERY({TRANSPOSE(IMPORTRANGE(""https://docs.google.com/spreadsheets/d/1PmUbHfZJzt7siSQTWGIhsEF35X21ca3eAvUqMAEdSJU/edit?usp=share_link"",""IN-案例損失機率!AE1:AN502""))},""select * where Col1='""&amp;$A40&amp;""'""),""&gt;0"")"),"#DIV/0!")</f>
        <v>#DIV/0!</v>
      </c>
      <c r="T40" s="49" t="str">
        <f>IFERROR(__xludf.DUMMYFUNCTION("AVERAGEIF(QUERY({TRANSPOSE(IMPORTRANGE(""https://docs.google.com/spreadsheets/d/1xAvmV1dqJN_ClTObvDEwOHmYidNfyL0iyWqhz4cxRUs/edit?usp=sharing"",""IN-案例損失機率!AE1:AN502""))},""select * where Col1='""&amp;$A40&amp;""'""),""&gt;0"")"),"#DIV/0!")</f>
        <v>#DIV/0!</v>
      </c>
      <c r="U40" s="49" t="str">
        <f>IFERROR(__xludf.DUMMYFUNCTION("AVERAGEIF(QUERY({TRANSPOSE(IMPORTRANGE(""https://docs.google.com/spreadsheets/d/1K-U1VOEkekSkvIuOTLramDSL5l6pb7stCKk-oIY8laE/edit?usp=share_link"",""IN-案例損失機率!AE1:AN502""))},""select * where Col1='""&amp;$A40&amp;""'""),""&gt;0"")"),"#DIV/0!")</f>
        <v>#DIV/0!</v>
      </c>
      <c r="V40" s="49" t="str">
        <f>IFERROR(__xludf.DUMMYFUNCTION("AVERAGEIF(QUERY({TRANSPOSE(IMPORTRANGE(""https://docs.google.com/spreadsheets/d/1Jm7uRJI6pOxy50jc0ZwXeixnUp6UO-mcnc53mLlV9lo/edit?usp=share_link"",""IN-案例損失機率!AE1:AN502""))},""select * where Col1='""&amp;$A40&amp;""'""),""&gt;0"")"),"#DIV/0!")</f>
        <v>#DIV/0!</v>
      </c>
      <c r="W40" s="49" t="str">
        <f>IFERROR(__xludf.DUMMYFUNCTION("AVERAGEIF(QUERY({TRANSPOSE(IMPORTRANGE(""https://docs.google.com/spreadsheets/d/1432r4Q6gFqKJ-l9xtbjR9no5K78N0hYLEmTJj5Y2aNY/edit?usp=share_link"",""IN-案例損失機率!AE1:AN502""))},""select * where Col1='""&amp;$A40&amp;""'""),""&gt;0"")"),"#DIV/0!")</f>
        <v>#DIV/0!</v>
      </c>
      <c r="X40" s="49" t="str">
        <f>IFERROR(__xludf.DUMMYFUNCTION("AVERAGEIF(QUERY({TRANSPOSE(IMPORTRANGE(""https://docs.google.com/spreadsheets/d/1DVXEaZ9hcV9qu8VolurcNxY5V8gQ8LsIi5a85Wsw9Po/edit?usp=share_link"",""IN-案例損失機率!AE1:AN502""))},""select * where Col1='""&amp;$A40&amp;""'""),""&gt;0"")"),"#DIV/0!")</f>
        <v>#DIV/0!</v>
      </c>
      <c r="Y40" s="49" t="str">
        <f>IFERROR(__xludf.DUMMYFUNCTION("AVERAGEIF(QUERY({TRANSPOSE(IMPORTRANGE(""https://docs.google.com/spreadsheets/d/1IcFK7Y-5zkWAlUD5cpc1mAs86lmwve_bgLw3wdZig8E/edit?usp=share_link"",""IN-案例損失機率!AE1:AN502""))},""select * where Col1='""&amp;$A40&amp;""'""),""&gt;0"")"),"#DIV/0!")</f>
        <v>#DIV/0!</v>
      </c>
      <c r="Z40" s="49" t="str">
        <f>IFERROR(__xludf.DUMMYFUNCTION("AVERAGEIF(QUERY({TRANSPOSE(IMPORTRANGE(""https://docs.google.com/spreadsheets/d/1Ixl8jtNz2EiMLY_QYD63IRT4j7L627seq4sLK3YISsw/edit?usp=share_link"",""IN-案例損失機率!AE1:AN502""))},""select * where Col1='""&amp;$A40&amp;""'""),""&gt;0"")"),"#DIV/0!")</f>
        <v>#DIV/0!</v>
      </c>
      <c r="AA40" s="49" t="str">
        <f>IFERROR(__xludf.DUMMYFUNCTION("AVERAGEIF(QUERY({TRANSPOSE(IMPORTRANGE(""https://docs.google.com/spreadsheets/d/1dJl4U62GKA5t7aapzzY2_9dSeZDTolcdr_bPV4nnAkw/edit?usp=share_link"",""IN-案例損失機率!AE1:AN502""))},""select * where Col1='""&amp;$A40&amp;""'""),""&gt;0"")"),"#DIV/0!")</f>
        <v>#DIV/0!</v>
      </c>
      <c r="AB40" s="49" t="str">
        <f>IFERROR(__xludf.DUMMYFUNCTION("AVERAGEIF(QUERY({TRANSPOSE(IMPORTRANGE(""https://docs.google.com/spreadsheets/d/1AMhlPsxJ_ORVhDRWyKbwTnx4gSymsO3qxr_6ZOoP86Q/edit?usp=share_link"",""IN-案例損失機率!AE1:AN502""))},""select * where Col1='""&amp;$A40&amp;""'""),""&gt;0"")"),"#DIV/0!")</f>
        <v>#DIV/0!</v>
      </c>
    </row>
    <row r="41" ht="30.0" customHeight="1">
      <c r="A41" s="45" t="s">
        <v>193</v>
      </c>
      <c r="B41" s="48" t="str">
        <f>IFERROR(__xludf.DUMMYFUNCTION("AVERAGEIF(QUERY({TRANSPOSE(IMPORTRANGE(""https://docs.google.com/spreadsheets/d/1YYNUZ9RW9034EMLDp5-m19i6R-xdTe70wberwaq-8zs/edit#gid=1778725847"",""IN-案例損失機率!AE1:AN502""))},""select * where Col1='""&amp;$A41&amp;""'""),""&gt;0"")"),"#DIV/0!")</f>
        <v>#DIV/0!</v>
      </c>
      <c r="C41" s="48" t="str">
        <f>IFERROR(__xludf.DUMMYFUNCTION("AVERAGEIF(QUERY({TRANSPOSE(IMPORTRANGE(""https://docs.google.com/spreadsheets/d/1_iJCYlYq4CcYNKhor4zgSP188oNelfImt8z59yoPJUc/edit?usp=share_link"",""IN-案例損失機率!AE1:AN502""))},""select * where Col1='""&amp;$A41&amp;""'""),""&gt;0"")"),"#DIV/0!")</f>
        <v>#DIV/0!</v>
      </c>
      <c r="D41" s="48" t="str">
        <f>IFERROR(__xludf.DUMMYFUNCTION("AVERAGEIF(QUERY({TRANSPOSE(IMPORTRANGE(""https://docs.google.com/spreadsheets/d/1kujxI94YuL9OSXWn6J6vWxv26Yj3pYgijIVivfOQPYk/edit?usp=share_link"",""IN-案例損失機率!AE1:AN502""))},""select * where Col1='""&amp;$A41&amp;""'""),""&gt;0"")"),"#DIV/0!")</f>
        <v>#DIV/0!</v>
      </c>
      <c r="E41" s="48" t="str">
        <f>IFERROR(__xludf.DUMMYFUNCTION("AVERAGEIF(QUERY({TRANSPOSE(IMPORTRANGE(""https://docs.google.com/spreadsheets/d/1U8udSCZ_QzoMBI6FBD9n_ubwu7PxMrD693JcQcNJpbc/edit?usp=share_link"",""IN-案例損失機率!AE1:AN502""))},""select * where Col1='""&amp;$A41&amp;""'""),""&gt;0"")"),"#DIV/0!")</f>
        <v>#DIV/0!</v>
      </c>
      <c r="F41" s="48" t="str">
        <f>IFERROR(__xludf.DUMMYFUNCTION("AVERAGEIF(QUERY({TRANSPOSE(IMPORTRANGE(""https://docs.google.com/spreadsheets/d/1M12lEnX_CHjDSTgWhN-WfG1etRC2LDWL58Z2o2sS0xE/edit?usp=share_link"",""IN-案例損失機率!AE1:AN502""))},""select * where Col1='""&amp;$A41&amp;""'""),""&gt;0"")"),"#DIV/0!")</f>
        <v>#DIV/0!</v>
      </c>
      <c r="G41" s="48" t="str">
        <f>IFERROR(__xludf.DUMMYFUNCTION("AVERAGEIF(QUERY({TRANSPOSE(IMPORTRANGE(""https://docs.google.com/spreadsheets/d/1S7pxpAN5Ncwwo59e1mhP5kasoSyiC1U3a_9vaq0MPlk/edit?usp=share_link"",""IN-案例損失機率!AE1:AN502""))},""select * where Col1='""&amp;$A41&amp;""'""),""&gt;0"")"),"#DIV/0!")</f>
        <v>#DIV/0!</v>
      </c>
      <c r="H41" s="48" t="str">
        <f>IFERROR(__xludf.DUMMYFUNCTION("AVERAGEIF(QUERY({TRANSPOSE(IMPORTRANGE(""https://docs.google.com/spreadsheets/d/1swlyjPL_3sDDfrJGrQny4r-QrjwgXeCGmP1u3YZ_-ms/edit?usp=share_link"",""IN-案例損失機率!AE1:AN502""))},""select * where Col1='""&amp;$A41&amp;""'""),""&gt;0"")"),"#DIV/0!")</f>
        <v>#DIV/0!</v>
      </c>
      <c r="I41" s="48" t="str">
        <f>IFERROR(__xludf.DUMMYFUNCTION("AVERAGEIF(QUERY({TRANSPOSE(IMPORTRANGE(""https://docs.google.com/spreadsheets/d/1qIf_B6VTAz6kngi0d8IjodYhVsIq-RV-31ghjlJHm-A/edit?usp=share_link"",""IN-案例損失機率!AE1:AN502""))},""select * where Col1='""&amp;$A41&amp;""'""),""&gt;0"")"),"#DIV/0!")</f>
        <v>#DIV/0!</v>
      </c>
      <c r="J41" s="48" t="str">
        <f>IFERROR(__xludf.DUMMYFUNCTION("AVERAGEIF(QUERY({TRANSPOSE(IMPORTRANGE(""https://docs.google.com/spreadsheets/d/1qfSt4Um3H5pMCqFySctVsMhprozDdhubgibRML1BPi4/edit?usp=share_link"",""IN-案例損失機率!AE1:AN502""))},""select * where Col1='""&amp;$A41&amp;""'""),""&gt;0"")"),"#DIV/0!")</f>
        <v>#DIV/0!</v>
      </c>
      <c r="K41" s="48" t="str">
        <f>IFERROR(__xludf.DUMMYFUNCTION("AVERAGEIF(QUERY({TRANSPOSE(IMPORTRANGE(""https://docs.google.com/spreadsheets/d/1V6tsygD1UFo9qrXN5fMConFU-KfSDWoR-aMUe8usYOg/edit?usp=share_link"",""IN-案例損失機率!AE1:AN502""))},""select * where Col1='""&amp;$A41&amp;""'""),""&gt;0"")"),"#DIV/0!")</f>
        <v>#DIV/0!</v>
      </c>
      <c r="L41" s="48" t="str">
        <f>IFERROR(__xludf.DUMMYFUNCTION("AVERAGEIF(QUERY({TRANSPOSE(IMPORTRANGE(""https://docs.google.com/spreadsheets/d/1_VCKf56QAmF0gpPF9ww3-uf7meSC9NZD2iLJ3YdNePM/edit?usp=share_link"",""IN-案例損失機率!AE1:AN502""))},""select * where Col1='""&amp;$A41&amp;""'""),""&gt;0"")"),"#DIV/0!")</f>
        <v>#DIV/0!</v>
      </c>
      <c r="M41" s="48" t="str">
        <f>IFERROR(__xludf.DUMMYFUNCTION("AVERAGEIF(QUERY({TRANSPOSE(IMPORTRANGE(""https://docs.google.com/spreadsheets/d/1RdNC4G3MORnnCixr7bZSlGgUGlE5RAADrt7YnSratHE/edit?usp=share_link"",""IN-案例損失機率!AE1:AN502""))},""select * where Col1='""&amp;$A41&amp;""'""),""&gt;0"")"),"#DIV/0!")</f>
        <v>#DIV/0!</v>
      </c>
      <c r="N41" s="48" t="str">
        <f>IFERROR(__xludf.DUMMYFUNCTION("AVERAGEIF(QUERY({TRANSPOSE(IMPORTRANGE(""https://docs.google.com/spreadsheets/d/1gC8hxK8PSzlgX-mN7fwX87dn5gLO10u3nIfnTiNWbuA/edit?usp=share_link"",""IN-案例損失機率!AE1:AN502""))},""select * where Col1='""&amp;$A41&amp;""'""),""&gt;0"")"),"#DIV/0!")</f>
        <v>#DIV/0!</v>
      </c>
      <c r="O41" s="48" t="str">
        <f>IFERROR(__xludf.DUMMYFUNCTION("AVERAGEIF(QUERY({TRANSPOSE(IMPORTRANGE(""https://docs.google.com/spreadsheets/d/1B8cPiZeIcOn-Qd3JgkHKMcjZB4fzL4_ujlvGw3F7sHM/edit?usp=share_link"",""IN-案例損失機率!AE1:AN502""))},""select * where Col1='""&amp;$A41&amp;""'""),""&gt;0"")"),"#DIV/0!")</f>
        <v>#DIV/0!</v>
      </c>
      <c r="P41" s="48" t="str">
        <f>IFERROR(__xludf.DUMMYFUNCTION("AVERAGEIF(QUERY({TRANSPOSE(IMPORTRANGE(""https://docs.google.com/spreadsheets/d/1U5S65h0MZPz8O8wfa1YOCM6kBTN1_8zRHlH6CIisNzg/edit#gid=1778725847"",""IN-案例損失機率!AE1:AN502""))},""select * where Col1='""&amp;$A41&amp;""'""),""&gt;0"")"),"#DIV/0!")</f>
        <v>#DIV/0!</v>
      </c>
      <c r="Q41" s="48" t="str">
        <f>IFERROR(__xludf.DUMMYFUNCTION("AVERAGEIF(QUERY({TRANSPOSE(IMPORTRANGE(""https://docs.google.com/spreadsheets/d/1tNYDxpMCjr8OhGILTiJmjMlz99VcOsC03_c_EZHBCac/edit?usp=share_link"",""IN-案例損失機率!AE1:AN502""))},""select * where Col1='""&amp;$A41&amp;""'""),""&gt;0"")"),"#DIV/0!")</f>
        <v>#DIV/0!</v>
      </c>
      <c r="R41" s="48" t="str">
        <f>IFERROR(__xludf.DUMMYFUNCTION("AVERAGEIF(QUERY({TRANSPOSE(IMPORTRANGE(""https://docs.google.com/spreadsheets/d/1vZozQ5iQ5VrH7k7m6S9TXIEHTDthf_o6vyslDgZcn5Q/edit?usp=share_link"",""IN-案例損失機率!AE1:AN502""))},""select * where Col1='""&amp;$A41&amp;""'""),""&gt;0"")"),"#DIV/0!")</f>
        <v>#DIV/0!</v>
      </c>
      <c r="S41" s="48" t="str">
        <f>IFERROR(__xludf.DUMMYFUNCTION("AVERAGEIF(QUERY({TRANSPOSE(IMPORTRANGE(""https://docs.google.com/spreadsheets/d/1PmUbHfZJzt7siSQTWGIhsEF35X21ca3eAvUqMAEdSJU/edit?usp=share_link"",""IN-案例損失機率!AE1:AN502""))},""select * where Col1='""&amp;$A41&amp;""'""),""&gt;0"")"),"#DIV/0!")</f>
        <v>#DIV/0!</v>
      </c>
      <c r="T41" s="48" t="str">
        <f>IFERROR(__xludf.DUMMYFUNCTION("AVERAGEIF(QUERY({TRANSPOSE(IMPORTRANGE(""https://docs.google.com/spreadsheets/d/1xAvmV1dqJN_ClTObvDEwOHmYidNfyL0iyWqhz4cxRUs/edit?usp=sharing"",""IN-案例損失機率!AE1:AN502""))},""select * where Col1='""&amp;$A41&amp;""'""),""&gt;0"")"),"#DIV/0!")</f>
        <v>#DIV/0!</v>
      </c>
      <c r="U41" s="48" t="str">
        <f>IFERROR(__xludf.DUMMYFUNCTION("AVERAGEIF(QUERY({TRANSPOSE(IMPORTRANGE(""https://docs.google.com/spreadsheets/d/1K-U1VOEkekSkvIuOTLramDSL5l6pb7stCKk-oIY8laE/edit?usp=share_link"",""IN-案例損失機率!AE1:AN502""))},""select * where Col1='""&amp;$A41&amp;""'""),""&gt;0"")"),"#DIV/0!")</f>
        <v>#DIV/0!</v>
      </c>
      <c r="V41" s="48" t="str">
        <f>IFERROR(__xludf.DUMMYFUNCTION("AVERAGEIF(QUERY({TRANSPOSE(IMPORTRANGE(""https://docs.google.com/spreadsheets/d/1Jm7uRJI6pOxy50jc0ZwXeixnUp6UO-mcnc53mLlV9lo/edit?usp=share_link"",""IN-案例損失機率!AE1:AN502""))},""select * where Col1='""&amp;$A41&amp;""'""),""&gt;0"")"),"#DIV/0!")</f>
        <v>#DIV/0!</v>
      </c>
      <c r="W41" s="48" t="str">
        <f>IFERROR(__xludf.DUMMYFUNCTION("AVERAGEIF(QUERY({TRANSPOSE(IMPORTRANGE(""https://docs.google.com/spreadsheets/d/1432r4Q6gFqKJ-l9xtbjR9no5K78N0hYLEmTJj5Y2aNY/edit?usp=share_link"",""IN-案例損失機率!AE1:AN502""))},""select * where Col1='""&amp;$A41&amp;""'""),""&gt;0"")"),"#DIV/0!")</f>
        <v>#DIV/0!</v>
      </c>
      <c r="X41" s="48" t="str">
        <f>IFERROR(__xludf.DUMMYFUNCTION("AVERAGEIF(QUERY({TRANSPOSE(IMPORTRANGE(""https://docs.google.com/spreadsheets/d/1DVXEaZ9hcV9qu8VolurcNxY5V8gQ8LsIi5a85Wsw9Po/edit?usp=share_link"",""IN-案例損失機率!AE1:AN502""))},""select * where Col1='""&amp;$A41&amp;""'""),""&gt;0"")"),"#DIV/0!")</f>
        <v>#DIV/0!</v>
      </c>
      <c r="Y41" s="48" t="str">
        <f>IFERROR(__xludf.DUMMYFUNCTION("AVERAGEIF(QUERY({TRANSPOSE(IMPORTRANGE(""https://docs.google.com/spreadsheets/d/1IcFK7Y-5zkWAlUD5cpc1mAs86lmwve_bgLw3wdZig8E/edit?usp=share_link"",""IN-案例損失機率!AE1:AN502""))},""select * where Col1='""&amp;$A41&amp;""'""),""&gt;0"")"),"#DIV/0!")</f>
        <v>#DIV/0!</v>
      </c>
      <c r="Z41" s="48" t="str">
        <f>IFERROR(__xludf.DUMMYFUNCTION("AVERAGEIF(QUERY({TRANSPOSE(IMPORTRANGE(""https://docs.google.com/spreadsheets/d/1Ixl8jtNz2EiMLY_QYD63IRT4j7L627seq4sLK3YISsw/edit?usp=share_link"",""IN-案例損失機率!AE1:AN502""))},""select * where Col1='""&amp;$A41&amp;""'""),""&gt;0"")"),"#DIV/0!")</f>
        <v>#DIV/0!</v>
      </c>
      <c r="AA41" s="48" t="str">
        <f>IFERROR(__xludf.DUMMYFUNCTION("AVERAGEIF(QUERY({TRANSPOSE(IMPORTRANGE(""https://docs.google.com/spreadsheets/d/1dJl4U62GKA5t7aapzzY2_9dSeZDTolcdr_bPV4nnAkw/edit?usp=share_link"",""IN-案例損失機率!AE1:AN502""))},""select * where Col1='""&amp;$A41&amp;""'""),""&gt;0"")"),"#DIV/0!")</f>
        <v>#DIV/0!</v>
      </c>
      <c r="AB41" s="48" t="str">
        <f>IFERROR(__xludf.DUMMYFUNCTION("AVERAGEIF(QUERY({TRANSPOSE(IMPORTRANGE(""https://docs.google.com/spreadsheets/d/1AMhlPsxJ_ORVhDRWyKbwTnx4gSymsO3qxr_6ZOoP86Q/edit?usp=share_link"",""IN-案例損失機率!AE1:AN502""))},""select * where Col1='""&amp;$A41&amp;""'""),""&gt;0"")"),"#DIV/0!")</f>
        <v>#DIV/0!</v>
      </c>
    </row>
    <row r="42" ht="30.0" customHeight="1">
      <c r="A42" s="45" t="s">
        <v>194</v>
      </c>
      <c r="B42" s="49" t="str">
        <f>IFERROR(__xludf.DUMMYFUNCTION("AVERAGEIF(QUERY({TRANSPOSE(IMPORTRANGE(""https://docs.google.com/spreadsheets/d/1YYNUZ9RW9034EMLDp5-m19i6R-xdTe70wberwaq-8zs/edit#gid=1778725847"",""IN-案例損失機率!AO1:AX502""))},""select * where Col1='""&amp;$A42&amp;""'""),""&gt;0"")"),"#DIV/0!")</f>
        <v>#DIV/0!</v>
      </c>
      <c r="C42" s="49" t="str">
        <f>IFERROR(__xludf.DUMMYFUNCTION("AVERAGEIF(QUERY({TRANSPOSE(IMPORTRANGE(""https://docs.google.com/spreadsheets/d/1_iJCYlYq4CcYNKhor4zgSP188oNelfImt8z59yoPJUc/edit?usp=share_link"",""IN-案例損失機率!AO1:AX502""))},""select * where Col1='""&amp;$A42&amp;""'""),""&gt;0"")"),"#DIV/0!")</f>
        <v>#DIV/0!</v>
      </c>
      <c r="D42" s="49" t="str">
        <f>IFERROR(__xludf.DUMMYFUNCTION("AVERAGEIF(QUERY({TRANSPOSE(IMPORTRANGE(""https://docs.google.com/spreadsheets/d/1kujxI94YuL9OSXWn6J6vWxv26Yj3pYgijIVivfOQPYk/edit?usp=share_link"",""IN-案例損失機率!AO1:AX502""))},""select * where Col1='""&amp;$A42&amp;""'""),""&gt;0"")"),"#DIV/0!")</f>
        <v>#DIV/0!</v>
      </c>
      <c r="E42" s="49" t="str">
        <f>IFERROR(__xludf.DUMMYFUNCTION("AVERAGEIF(QUERY({TRANSPOSE(IMPORTRANGE(""https://docs.google.com/spreadsheets/d/1U8udSCZ_QzoMBI6FBD9n_ubwu7PxMrD693JcQcNJpbc/edit?usp=share_link"",""IN-案例損失機率!AO1:AX502""))},""select * where Col1='""&amp;$A42&amp;""'""),""&gt;0"")"),"#DIV/0!")</f>
        <v>#DIV/0!</v>
      </c>
      <c r="F42" s="49" t="str">
        <f>IFERROR(__xludf.DUMMYFUNCTION("AVERAGEIF(QUERY({TRANSPOSE(IMPORTRANGE(""https://docs.google.com/spreadsheets/d/1M12lEnX_CHjDSTgWhN-WfG1etRC2LDWL58Z2o2sS0xE/edit?usp=share_link"",""IN-案例損失機率!AO1:AX502""))},""select * where Col1='""&amp;$A42&amp;""'""),""&gt;0"")"),"#DIV/0!")</f>
        <v>#DIV/0!</v>
      </c>
      <c r="G42" s="49" t="str">
        <f>IFERROR(__xludf.DUMMYFUNCTION("AVERAGEIF(QUERY({TRANSPOSE(IMPORTRANGE(""https://docs.google.com/spreadsheets/d/1S7pxpAN5Ncwwo59e1mhP5kasoSyiC1U3a_9vaq0MPlk/edit?usp=share_link"",""IN-案例損失機率!AO1:AX502""))},""select * where Col1='""&amp;$A42&amp;""'""),""&gt;0"")"),"#DIV/0!")</f>
        <v>#DIV/0!</v>
      </c>
      <c r="H42" s="49" t="str">
        <f>IFERROR(__xludf.DUMMYFUNCTION("AVERAGEIF(QUERY({TRANSPOSE(IMPORTRANGE(""https://docs.google.com/spreadsheets/d/1swlyjPL_3sDDfrJGrQny4r-QrjwgXeCGmP1u3YZ_-ms/edit?usp=share_link"",""IN-案例損失機率!AO1:AX502""))},""select * where Col1='""&amp;$A42&amp;""'""),""&gt;0"")"),"#DIV/0!")</f>
        <v>#DIV/0!</v>
      </c>
      <c r="I42" s="49" t="str">
        <f>IFERROR(__xludf.DUMMYFUNCTION("AVERAGEIF(QUERY({TRANSPOSE(IMPORTRANGE(""https://docs.google.com/spreadsheets/d/1qIf_B6VTAz6kngi0d8IjodYhVsIq-RV-31ghjlJHm-A/edit?usp=share_link"",""IN-案例損失機率!AO1:AX502""))},""select * where Col1='""&amp;$A42&amp;""'""),""&gt;0"")"),"#DIV/0!")</f>
        <v>#DIV/0!</v>
      </c>
      <c r="J42" s="49" t="str">
        <f>IFERROR(__xludf.DUMMYFUNCTION("AVERAGEIF(QUERY({TRANSPOSE(IMPORTRANGE(""https://docs.google.com/spreadsheets/d/1qfSt4Um3H5pMCqFySctVsMhprozDdhubgibRML1BPi4/edit?usp=share_link"",""IN-案例損失機率!AO1:AX502""))},""select * where Col1='""&amp;$A42&amp;""'""),""&gt;0"")"),"#DIV/0!")</f>
        <v>#DIV/0!</v>
      </c>
      <c r="K42" s="49" t="str">
        <f>IFERROR(__xludf.DUMMYFUNCTION("AVERAGEIF(QUERY({TRANSPOSE(IMPORTRANGE(""https://docs.google.com/spreadsheets/d/1V6tsygD1UFo9qrXN5fMConFU-KfSDWoR-aMUe8usYOg/edit?usp=share_link"",""IN-案例損失機率!AO1:AX502""))},""select * where Col1='""&amp;$A42&amp;""'""),""&gt;0"")"),"#DIV/0!")</f>
        <v>#DIV/0!</v>
      </c>
      <c r="L42" s="49" t="str">
        <f>IFERROR(__xludf.DUMMYFUNCTION("AVERAGEIF(QUERY({TRANSPOSE(IMPORTRANGE(""https://docs.google.com/spreadsheets/d/1_VCKf56QAmF0gpPF9ww3-uf7meSC9NZD2iLJ3YdNePM/edit?usp=share_link"",""IN-案例損失機率!AO1:AX502""))},""select * where Col1='""&amp;$A42&amp;""'""),""&gt;0"")"),"#DIV/0!")</f>
        <v>#DIV/0!</v>
      </c>
      <c r="M42" s="49" t="str">
        <f>IFERROR(__xludf.DUMMYFUNCTION("AVERAGEIF(QUERY({TRANSPOSE(IMPORTRANGE(""https://docs.google.com/spreadsheets/d/1RdNC4G3MORnnCixr7bZSlGgUGlE5RAADrt7YnSratHE/edit?usp=share_link"",""IN-案例損失機率!AO1:AX502""))},""select * where Col1='""&amp;$A42&amp;""'""),""&gt;0"")"),"#DIV/0!")</f>
        <v>#DIV/0!</v>
      </c>
      <c r="N42" s="49" t="str">
        <f>IFERROR(__xludf.DUMMYFUNCTION("AVERAGEIF(QUERY({TRANSPOSE(IMPORTRANGE(""https://docs.google.com/spreadsheets/d/1gC8hxK8PSzlgX-mN7fwX87dn5gLO10u3nIfnTiNWbuA/edit?usp=share_link"",""IN-案例損失機率!AO1:AX502""))},""select * where Col1='""&amp;$A42&amp;""'""),""&gt;0"")"),"#DIV/0!")</f>
        <v>#DIV/0!</v>
      </c>
      <c r="O42" s="49" t="str">
        <f>IFERROR(__xludf.DUMMYFUNCTION("AVERAGEIF(QUERY({TRANSPOSE(IMPORTRANGE(""https://docs.google.com/spreadsheets/d/1B8cPiZeIcOn-Qd3JgkHKMcjZB4fzL4_ujlvGw3F7sHM/edit?usp=share_link"",""IN-案例損失機率!AO1:AX502""))},""select * where Col1='""&amp;$A42&amp;""'""),""&gt;0"")"),"#DIV/0!")</f>
        <v>#DIV/0!</v>
      </c>
      <c r="P42" s="49" t="str">
        <f>IFERROR(__xludf.DUMMYFUNCTION("AVERAGEIF(QUERY({TRANSPOSE(IMPORTRANGE(""https://docs.google.com/spreadsheets/d/1U5S65h0MZPz8O8wfa1YOCM6kBTN1_8zRHlH6CIisNzg/edit#gid=1778725847"",""IN-案例損失機率!AO1:AX502""))},""select * where Col1='""&amp;$A42&amp;""'""),""&gt;0"")"),"#DIV/0!")</f>
        <v>#DIV/0!</v>
      </c>
      <c r="Q42" s="49" t="str">
        <f>IFERROR(__xludf.DUMMYFUNCTION("AVERAGEIF(QUERY({TRANSPOSE(IMPORTRANGE(""https://docs.google.com/spreadsheets/d/1tNYDxpMCjr8OhGILTiJmjMlz99VcOsC03_c_EZHBCac/edit?usp=share_link"",""IN-案例損失機率!AO1:AX502""))},""select * where Col1='""&amp;$A42&amp;""'""),""&gt;0"")"),"#DIV/0!")</f>
        <v>#DIV/0!</v>
      </c>
      <c r="R42" s="49" t="str">
        <f>IFERROR(__xludf.DUMMYFUNCTION("AVERAGEIF(QUERY({TRANSPOSE(IMPORTRANGE(""https://docs.google.com/spreadsheets/d/1vZozQ5iQ5VrH7k7m6S9TXIEHTDthf_o6vyslDgZcn5Q/edit?usp=share_link"",""IN-案例損失機率!AO1:AX502""))},""select * where Col1='""&amp;$A42&amp;""'""),""&gt;0"")"),"#DIV/0!")</f>
        <v>#DIV/0!</v>
      </c>
      <c r="S42" s="49" t="str">
        <f>IFERROR(__xludf.DUMMYFUNCTION("AVERAGEIF(QUERY({TRANSPOSE(IMPORTRANGE(""https://docs.google.com/spreadsheets/d/1PmUbHfZJzt7siSQTWGIhsEF35X21ca3eAvUqMAEdSJU/edit?usp=share_link"",""IN-案例損失機率!AO1:AX502""))},""select * where Col1='""&amp;$A42&amp;""'""),""&gt;0"")"),"#DIV/0!")</f>
        <v>#DIV/0!</v>
      </c>
      <c r="T42" s="49" t="str">
        <f>IFERROR(__xludf.DUMMYFUNCTION("AVERAGEIF(QUERY({TRANSPOSE(IMPORTRANGE(""https://docs.google.com/spreadsheets/d/1xAvmV1dqJN_ClTObvDEwOHmYidNfyL0iyWqhz4cxRUs/edit?usp=sharing"",""IN-案例損失機率!AO1:AX502""))},""select * where Col1='""&amp;$A42&amp;""'""),""&gt;0"")"),"#DIV/0!")</f>
        <v>#DIV/0!</v>
      </c>
      <c r="U42" s="49" t="str">
        <f>IFERROR(__xludf.DUMMYFUNCTION("AVERAGEIF(QUERY({TRANSPOSE(IMPORTRANGE(""https://docs.google.com/spreadsheets/d/1K-U1VOEkekSkvIuOTLramDSL5l6pb7stCKk-oIY8laE/edit?usp=share_link"",""IN-案例損失機率!AO1:AX502""))},""select * where Col1='""&amp;$A42&amp;""'""),""&gt;0"")"),"#DIV/0!")</f>
        <v>#DIV/0!</v>
      </c>
      <c r="V42" s="49" t="str">
        <f>IFERROR(__xludf.DUMMYFUNCTION("AVERAGEIF(QUERY({TRANSPOSE(IMPORTRANGE(""https://docs.google.com/spreadsheets/d/1Jm7uRJI6pOxy50jc0ZwXeixnUp6UO-mcnc53mLlV9lo/edit?usp=share_link"",""IN-案例損失機率!AO1:AX502""))},""select * where Col1='""&amp;$A42&amp;""'""),""&gt;0"")"),"#DIV/0!")</f>
        <v>#DIV/0!</v>
      </c>
      <c r="W42" s="49" t="str">
        <f>IFERROR(__xludf.DUMMYFUNCTION("AVERAGEIF(QUERY({TRANSPOSE(IMPORTRANGE(""https://docs.google.com/spreadsheets/d/1432r4Q6gFqKJ-l9xtbjR9no5K78N0hYLEmTJj5Y2aNY/edit?usp=share_link"",""IN-案例損失機率!AO1:AX502""))},""select * where Col1='""&amp;$A42&amp;""'""),""&gt;0"")"),"#DIV/0!")</f>
        <v>#DIV/0!</v>
      </c>
      <c r="X42" s="49" t="str">
        <f>IFERROR(__xludf.DUMMYFUNCTION("AVERAGEIF(QUERY({TRANSPOSE(IMPORTRANGE(""https://docs.google.com/spreadsheets/d/1DVXEaZ9hcV9qu8VolurcNxY5V8gQ8LsIi5a85Wsw9Po/edit?usp=share_link"",""IN-案例損失機率!AO1:AX502""))},""select * where Col1='""&amp;$A42&amp;""'""),""&gt;0"")"),"#DIV/0!")</f>
        <v>#DIV/0!</v>
      </c>
      <c r="Y42" s="49" t="str">
        <f>IFERROR(__xludf.DUMMYFUNCTION("AVERAGEIF(QUERY({TRANSPOSE(IMPORTRANGE(""https://docs.google.com/spreadsheets/d/1IcFK7Y-5zkWAlUD5cpc1mAs86lmwve_bgLw3wdZig8E/edit?usp=share_link"",""IN-案例損失機率!AO1:AX502""))},""select * where Col1='""&amp;$A42&amp;""'""),""&gt;0"")"),"#DIV/0!")</f>
        <v>#DIV/0!</v>
      </c>
      <c r="Z42" s="49" t="str">
        <f>IFERROR(__xludf.DUMMYFUNCTION("AVERAGEIF(QUERY({TRANSPOSE(IMPORTRANGE(""https://docs.google.com/spreadsheets/d/1Ixl8jtNz2EiMLY_QYD63IRT4j7L627seq4sLK3YISsw/edit?usp=share_link"",""IN-案例損失機率!AO1:AX502""))},""select * where Col1='""&amp;$A42&amp;""'""),""&gt;0"")"),"#DIV/0!")</f>
        <v>#DIV/0!</v>
      </c>
      <c r="AA42" s="49" t="str">
        <f>IFERROR(__xludf.DUMMYFUNCTION("AVERAGEIF(QUERY({TRANSPOSE(IMPORTRANGE(""https://docs.google.com/spreadsheets/d/1dJl4U62GKA5t7aapzzY2_9dSeZDTolcdr_bPV4nnAkw/edit?usp=share_link"",""IN-案例損失機率!AO1:AX502""))},""select * where Col1='""&amp;$A42&amp;""'""),""&gt;0"")"),"#DIV/0!")</f>
        <v>#DIV/0!</v>
      </c>
      <c r="AB42" s="49" t="str">
        <f>IFERROR(__xludf.DUMMYFUNCTION("AVERAGEIF(QUERY({TRANSPOSE(IMPORTRANGE(""https://docs.google.com/spreadsheets/d/1AMhlPsxJ_ORVhDRWyKbwTnx4gSymsO3qxr_6ZOoP86Q/edit?usp=share_link"",""IN-案例損失機率!AO1:AX502""))},""select * where Col1='""&amp;$A42&amp;""'""),""&gt;0"")"),"#DIV/0!")</f>
        <v>#DIV/0!</v>
      </c>
    </row>
    <row r="43" ht="30.0" customHeight="1">
      <c r="A43" s="45" t="s">
        <v>195</v>
      </c>
      <c r="B43" s="48" t="str">
        <f>IFERROR(__xludf.DUMMYFUNCTION("AVERAGEIF(QUERY({TRANSPOSE(IMPORTRANGE(""https://docs.google.com/spreadsheets/d/1YYNUZ9RW9034EMLDp5-m19i6R-xdTe70wberwaq-8zs/edit#gid=1778725847"",""IN-案例損失機率!AO1:AX502""))},""select * where Col1='""&amp;$A43&amp;""'""),""&gt;0"")"),"#DIV/0!")</f>
        <v>#DIV/0!</v>
      </c>
      <c r="C43" s="48" t="str">
        <f>IFERROR(__xludf.DUMMYFUNCTION("AVERAGEIF(QUERY({TRANSPOSE(IMPORTRANGE(""https://docs.google.com/spreadsheets/d/1_iJCYlYq4CcYNKhor4zgSP188oNelfImt8z59yoPJUc/edit?usp=share_link"",""IN-案例損失機率!AO1:AX502""))},""select * where Col1='""&amp;$A43&amp;""'""),""&gt;0"")"),"#DIV/0!")</f>
        <v>#DIV/0!</v>
      </c>
      <c r="D43" s="48" t="str">
        <f>IFERROR(__xludf.DUMMYFUNCTION("AVERAGEIF(QUERY({TRANSPOSE(IMPORTRANGE(""https://docs.google.com/spreadsheets/d/1kujxI94YuL9OSXWn6J6vWxv26Yj3pYgijIVivfOQPYk/edit?usp=share_link"",""IN-案例損失機率!AO1:AX502""))},""select * where Col1='""&amp;$A43&amp;""'""),""&gt;0"")"),"#DIV/0!")</f>
        <v>#DIV/0!</v>
      </c>
      <c r="E43" s="48" t="str">
        <f>IFERROR(__xludf.DUMMYFUNCTION("AVERAGEIF(QUERY({TRANSPOSE(IMPORTRANGE(""https://docs.google.com/spreadsheets/d/1U8udSCZ_QzoMBI6FBD9n_ubwu7PxMrD693JcQcNJpbc/edit?usp=share_link"",""IN-案例損失機率!AO1:AX502""))},""select * where Col1='""&amp;$A43&amp;""'""),""&gt;0"")"),"#DIV/0!")</f>
        <v>#DIV/0!</v>
      </c>
      <c r="F43" s="48" t="str">
        <f>IFERROR(__xludf.DUMMYFUNCTION("AVERAGEIF(QUERY({TRANSPOSE(IMPORTRANGE(""https://docs.google.com/spreadsheets/d/1M12lEnX_CHjDSTgWhN-WfG1etRC2LDWL58Z2o2sS0xE/edit?usp=share_link"",""IN-案例損失機率!AO1:AX502""))},""select * where Col1='""&amp;$A43&amp;""'""),""&gt;0"")"),"#DIV/0!")</f>
        <v>#DIV/0!</v>
      </c>
      <c r="G43" s="48" t="str">
        <f>IFERROR(__xludf.DUMMYFUNCTION("AVERAGEIF(QUERY({TRANSPOSE(IMPORTRANGE(""https://docs.google.com/spreadsheets/d/1S7pxpAN5Ncwwo59e1mhP5kasoSyiC1U3a_9vaq0MPlk/edit?usp=share_link"",""IN-案例損失機率!AO1:AX502""))},""select * where Col1='""&amp;$A43&amp;""'""),""&gt;0"")"),"#DIV/0!")</f>
        <v>#DIV/0!</v>
      </c>
      <c r="H43" s="48" t="str">
        <f>IFERROR(__xludf.DUMMYFUNCTION("AVERAGEIF(QUERY({TRANSPOSE(IMPORTRANGE(""https://docs.google.com/spreadsheets/d/1swlyjPL_3sDDfrJGrQny4r-QrjwgXeCGmP1u3YZ_-ms/edit?usp=share_link"",""IN-案例損失機率!AO1:AX502""))},""select * where Col1='""&amp;$A43&amp;""'""),""&gt;0"")"),"#DIV/0!")</f>
        <v>#DIV/0!</v>
      </c>
      <c r="I43" s="48" t="str">
        <f>IFERROR(__xludf.DUMMYFUNCTION("AVERAGEIF(QUERY({TRANSPOSE(IMPORTRANGE(""https://docs.google.com/spreadsheets/d/1qIf_B6VTAz6kngi0d8IjodYhVsIq-RV-31ghjlJHm-A/edit?usp=share_link"",""IN-案例損失機率!AO1:AX502""))},""select * where Col1='""&amp;$A43&amp;""'""),""&gt;0"")"),"#DIV/0!")</f>
        <v>#DIV/0!</v>
      </c>
      <c r="J43" s="48" t="str">
        <f>IFERROR(__xludf.DUMMYFUNCTION("AVERAGEIF(QUERY({TRANSPOSE(IMPORTRANGE(""https://docs.google.com/spreadsheets/d/1qfSt4Um3H5pMCqFySctVsMhprozDdhubgibRML1BPi4/edit?usp=share_link"",""IN-案例損失機率!AO1:AX502""))},""select * where Col1='""&amp;$A43&amp;""'""),""&gt;0"")"),"#DIV/0!")</f>
        <v>#DIV/0!</v>
      </c>
      <c r="K43" s="48" t="str">
        <f>IFERROR(__xludf.DUMMYFUNCTION("AVERAGEIF(QUERY({TRANSPOSE(IMPORTRANGE(""https://docs.google.com/spreadsheets/d/1V6tsygD1UFo9qrXN5fMConFU-KfSDWoR-aMUe8usYOg/edit?usp=share_link"",""IN-案例損失機率!AO1:AX502""))},""select * where Col1='""&amp;$A43&amp;""'""),""&gt;0"")"),"#DIV/0!")</f>
        <v>#DIV/0!</v>
      </c>
      <c r="L43" s="48" t="str">
        <f>IFERROR(__xludf.DUMMYFUNCTION("AVERAGEIF(QUERY({TRANSPOSE(IMPORTRANGE(""https://docs.google.com/spreadsheets/d/1_VCKf56QAmF0gpPF9ww3-uf7meSC9NZD2iLJ3YdNePM/edit?usp=share_link"",""IN-案例損失機率!AO1:AX502""))},""select * where Col1='""&amp;$A43&amp;""'""),""&gt;0"")"),"#DIV/0!")</f>
        <v>#DIV/0!</v>
      </c>
      <c r="M43" s="48" t="str">
        <f>IFERROR(__xludf.DUMMYFUNCTION("AVERAGEIF(QUERY({TRANSPOSE(IMPORTRANGE(""https://docs.google.com/spreadsheets/d/1RdNC4G3MORnnCixr7bZSlGgUGlE5RAADrt7YnSratHE/edit?usp=share_link"",""IN-案例損失機率!AO1:AX502""))},""select * where Col1='""&amp;$A43&amp;""'""),""&gt;0"")"),"#DIV/0!")</f>
        <v>#DIV/0!</v>
      </c>
      <c r="N43" s="48" t="str">
        <f>IFERROR(__xludf.DUMMYFUNCTION("AVERAGEIF(QUERY({TRANSPOSE(IMPORTRANGE(""https://docs.google.com/spreadsheets/d/1gC8hxK8PSzlgX-mN7fwX87dn5gLO10u3nIfnTiNWbuA/edit?usp=share_link"",""IN-案例損失機率!AO1:AX502""))},""select * where Col1='""&amp;$A43&amp;""'""),""&gt;0"")"),"#DIV/0!")</f>
        <v>#DIV/0!</v>
      </c>
      <c r="O43" s="48" t="str">
        <f>IFERROR(__xludf.DUMMYFUNCTION("AVERAGEIF(QUERY({TRANSPOSE(IMPORTRANGE(""https://docs.google.com/spreadsheets/d/1B8cPiZeIcOn-Qd3JgkHKMcjZB4fzL4_ujlvGw3F7sHM/edit?usp=share_link"",""IN-案例損失機率!AO1:AX502""))},""select * where Col1='""&amp;$A43&amp;""'""),""&gt;0"")"),"#DIV/0!")</f>
        <v>#DIV/0!</v>
      </c>
      <c r="P43" s="48" t="str">
        <f>IFERROR(__xludf.DUMMYFUNCTION("AVERAGEIF(QUERY({TRANSPOSE(IMPORTRANGE(""https://docs.google.com/spreadsheets/d/1U5S65h0MZPz8O8wfa1YOCM6kBTN1_8zRHlH6CIisNzg/edit#gid=1778725847"",""IN-案例損失機率!AO1:AX502""))},""select * where Col1='""&amp;$A43&amp;""'""),""&gt;0"")"),"#DIV/0!")</f>
        <v>#DIV/0!</v>
      </c>
      <c r="Q43" s="48" t="str">
        <f>IFERROR(__xludf.DUMMYFUNCTION("AVERAGEIF(QUERY({TRANSPOSE(IMPORTRANGE(""https://docs.google.com/spreadsheets/d/1tNYDxpMCjr8OhGILTiJmjMlz99VcOsC03_c_EZHBCac/edit?usp=share_link"",""IN-案例損失機率!AO1:AX502""))},""select * where Col1='""&amp;$A43&amp;""'""),""&gt;0"")"),"#DIV/0!")</f>
        <v>#DIV/0!</v>
      </c>
      <c r="R43" s="48" t="str">
        <f>IFERROR(__xludf.DUMMYFUNCTION("AVERAGEIF(QUERY({TRANSPOSE(IMPORTRANGE(""https://docs.google.com/spreadsheets/d/1vZozQ5iQ5VrH7k7m6S9TXIEHTDthf_o6vyslDgZcn5Q/edit?usp=share_link"",""IN-案例損失機率!AO1:AX502""))},""select * where Col1='""&amp;$A43&amp;""'""),""&gt;0"")"),"#DIV/0!")</f>
        <v>#DIV/0!</v>
      </c>
      <c r="S43" s="48" t="str">
        <f>IFERROR(__xludf.DUMMYFUNCTION("AVERAGEIF(QUERY({TRANSPOSE(IMPORTRANGE(""https://docs.google.com/spreadsheets/d/1PmUbHfZJzt7siSQTWGIhsEF35X21ca3eAvUqMAEdSJU/edit?usp=share_link"",""IN-案例損失機率!AO1:AX502""))},""select * where Col1='""&amp;$A43&amp;""'""),""&gt;0"")"),"#DIV/0!")</f>
        <v>#DIV/0!</v>
      </c>
      <c r="T43" s="48" t="str">
        <f>IFERROR(__xludf.DUMMYFUNCTION("AVERAGEIF(QUERY({TRANSPOSE(IMPORTRANGE(""https://docs.google.com/spreadsheets/d/1xAvmV1dqJN_ClTObvDEwOHmYidNfyL0iyWqhz4cxRUs/edit?usp=sharing"",""IN-案例損失機率!AO1:AX502""))},""select * where Col1='""&amp;$A43&amp;""'""),""&gt;0"")"),"#DIV/0!")</f>
        <v>#DIV/0!</v>
      </c>
      <c r="U43" s="48" t="str">
        <f>IFERROR(__xludf.DUMMYFUNCTION("AVERAGEIF(QUERY({TRANSPOSE(IMPORTRANGE(""https://docs.google.com/spreadsheets/d/1K-U1VOEkekSkvIuOTLramDSL5l6pb7stCKk-oIY8laE/edit?usp=share_link"",""IN-案例損失機率!AO1:AX502""))},""select * where Col1='""&amp;$A43&amp;""'""),""&gt;0"")"),"#DIV/0!")</f>
        <v>#DIV/0!</v>
      </c>
      <c r="V43" s="48" t="str">
        <f>IFERROR(__xludf.DUMMYFUNCTION("AVERAGEIF(QUERY({TRANSPOSE(IMPORTRANGE(""https://docs.google.com/spreadsheets/d/1Jm7uRJI6pOxy50jc0ZwXeixnUp6UO-mcnc53mLlV9lo/edit?usp=share_link"",""IN-案例損失機率!AO1:AX502""))},""select * where Col1='""&amp;$A43&amp;""'""),""&gt;0"")"),"#DIV/0!")</f>
        <v>#DIV/0!</v>
      </c>
      <c r="W43" s="48" t="str">
        <f>IFERROR(__xludf.DUMMYFUNCTION("AVERAGEIF(QUERY({TRANSPOSE(IMPORTRANGE(""https://docs.google.com/spreadsheets/d/1432r4Q6gFqKJ-l9xtbjR9no5K78N0hYLEmTJj5Y2aNY/edit?usp=share_link"",""IN-案例損失機率!AO1:AX502""))},""select * where Col1='""&amp;$A43&amp;""'""),""&gt;0"")"),"#DIV/0!")</f>
        <v>#DIV/0!</v>
      </c>
      <c r="X43" s="48" t="str">
        <f>IFERROR(__xludf.DUMMYFUNCTION("AVERAGEIF(QUERY({TRANSPOSE(IMPORTRANGE(""https://docs.google.com/spreadsheets/d/1DVXEaZ9hcV9qu8VolurcNxY5V8gQ8LsIi5a85Wsw9Po/edit?usp=share_link"",""IN-案例損失機率!AO1:AX502""))},""select * where Col1='""&amp;$A43&amp;""'""),""&gt;0"")"),"#DIV/0!")</f>
        <v>#DIV/0!</v>
      </c>
      <c r="Y43" s="48" t="str">
        <f>IFERROR(__xludf.DUMMYFUNCTION("AVERAGEIF(QUERY({TRANSPOSE(IMPORTRANGE(""https://docs.google.com/spreadsheets/d/1IcFK7Y-5zkWAlUD5cpc1mAs86lmwve_bgLw3wdZig8E/edit?usp=share_link"",""IN-案例損失機率!AO1:AX502""))},""select * where Col1='""&amp;$A43&amp;""'""),""&gt;0"")"),"#DIV/0!")</f>
        <v>#DIV/0!</v>
      </c>
      <c r="Z43" s="48" t="str">
        <f>IFERROR(__xludf.DUMMYFUNCTION("AVERAGEIF(QUERY({TRANSPOSE(IMPORTRANGE(""https://docs.google.com/spreadsheets/d/1Ixl8jtNz2EiMLY_QYD63IRT4j7L627seq4sLK3YISsw/edit?usp=share_link"",""IN-案例損失機率!AO1:AX502""))},""select * where Col1='""&amp;$A43&amp;""'""),""&gt;0"")"),"#DIV/0!")</f>
        <v>#DIV/0!</v>
      </c>
      <c r="AA43" s="48" t="str">
        <f>IFERROR(__xludf.DUMMYFUNCTION("AVERAGEIF(QUERY({TRANSPOSE(IMPORTRANGE(""https://docs.google.com/spreadsheets/d/1dJl4U62GKA5t7aapzzY2_9dSeZDTolcdr_bPV4nnAkw/edit?usp=share_link"",""IN-案例損失機率!AO1:AX502""))},""select * where Col1='""&amp;$A43&amp;""'""),""&gt;0"")"),"#DIV/0!")</f>
        <v>#DIV/0!</v>
      </c>
      <c r="AB43" s="48" t="str">
        <f>IFERROR(__xludf.DUMMYFUNCTION("AVERAGEIF(QUERY({TRANSPOSE(IMPORTRANGE(""https://docs.google.com/spreadsheets/d/1AMhlPsxJ_ORVhDRWyKbwTnx4gSymsO3qxr_6ZOoP86Q/edit?usp=share_link"",""IN-案例損失機率!AO1:AX502""))},""select * where Col1='""&amp;$A43&amp;""'""),""&gt;0"")"),"#DIV/0!")</f>
        <v>#DIV/0!</v>
      </c>
    </row>
    <row r="44" ht="30.0" customHeight="1">
      <c r="A44" s="45" t="s">
        <v>196</v>
      </c>
      <c r="B44" s="49" t="str">
        <f>IFERROR(__xludf.DUMMYFUNCTION("AVERAGEIF(QUERY({TRANSPOSE(IMPORTRANGE(""https://docs.google.com/spreadsheets/d/1YYNUZ9RW9034EMLDp5-m19i6R-xdTe70wberwaq-8zs/edit#gid=1778725847"",""IN-案例損失機率!AO1:AX502""))},""select * where Col1='""&amp;$A44&amp;""'""),""&gt;0"")"),"#DIV/0!")</f>
        <v>#DIV/0!</v>
      </c>
      <c r="C44" s="49" t="str">
        <f>IFERROR(__xludf.DUMMYFUNCTION("AVERAGEIF(QUERY({TRANSPOSE(IMPORTRANGE(""https://docs.google.com/spreadsheets/d/1_iJCYlYq4CcYNKhor4zgSP188oNelfImt8z59yoPJUc/edit?usp=share_link"",""IN-案例損失機率!AO1:AX502""))},""select * where Col1='""&amp;$A44&amp;""'""),""&gt;0"")"),"#DIV/0!")</f>
        <v>#DIV/0!</v>
      </c>
      <c r="D44" s="49" t="str">
        <f>IFERROR(__xludf.DUMMYFUNCTION("AVERAGEIF(QUERY({TRANSPOSE(IMPORTRANGE(""https://docs.google.com/spreadsheets/d/1kujxI94YuL9OSXWn6J6vWxv26Yj3pYgijIVivfOQPYk/edit?usp=share_link"",""IN-案例損失機率!AO1:AX502""))},""select * where Col1='""&amp;$A44&amp;""'""),""&gt;0"")"),"#DIV/0!")</f>
        <v>#DIV/0!</v>
      </c>
      <c r="E44" s="49" t="str">
        <f>IFERROR(__xludf.DUMMYFUNCTION("AVERAGEIF(QUERY({TRANSPOSE(IMPORTRANGE(""https://docs.google.com/spreadsheets/d/1U8udSCZ_QzoMBI6FBD9n_ubwu7PxMrD693JcQcNJpbc/edit?usp=share_link"",""IN-案例損失機率!AO1:AX502""))},""select * where Col1='""&amp;$A44&amp;""'""),""&gt;0"")"),"#DIV/0!")</f>
        <v>#DIV/0!</v>
      </c>
      <c r="F44" s="49" t="str">
        <f>IFERROR(__xludf.DUMMYFUNCTION("AVERAGEIF(QUERY({TRANSPOSE(IMPORTRANGE(""https://docs.google.com/spreadsheets/d/1M12lEnX_CHjDSTgWhN-WfG1etRC2LDWL58Z2o2sS0xE/edit?usp=share_link"",""IN-案例損失機率!AO1:AX502""))},""select * where Col1='""&amp;$A44&amp;""'""),""&gt;0"")"),"#DIV/0!")</f>
        <v>#DIV/0!</v>
      </c>
      <c r="G44" s="49" t="str">
        <f>IFERROR(__xludf.DUMMYFUNCTION("AVERAGEIF(QUERY({TRANSPOSE(IMPORTRANGE(""https://docs.google.com/spreadsheets/d/1S7pxpAN5Ncwwo59e1mhP5kasoSyiC1U3a_9vaq0MPlk/edit?usp=share_link"",""IN-案例損失機率!AO1:AX502""))},""select * where Col1='""&amp;$A44&amp;""'""),""&gt;0"")"),"#DIV/0!")</f>
        <v>#DIV/0!</v>
      </c>
      <c r="H44" s="49" t="str">
        <f>IFERROR(__xludf.DUMMYFUNCTION("AVERAGEIF(QUERY({TRANSPOSE(IMPORTRANGE(""https://docs.google.com/spreadsheets/d/1swlyjPL_3sDDfrJGrQny4r-QrjwgXeCGmP1u3YZ_-ms/edit?usp=share_link"",""IN-案例損失機率!AO1:AX502""))},""select * where Col1='""&amp;$A44&amp;""'""),""&gt;0"")"),"#DIV/0!")</f>
        <v>#DIV/0!</v>
      </c>
      <c r="I44" s="49" t="str">
        <f>IFERROR(__xludf.DUMMYFUNCTION("AVERAGEIF(QUERY({TRANSPOSE(IMPORTRANGE(""https://docs.google.com/spreadsheets/d/1qIf_B6VTAz6kngi0d8IjodYhVsIq-RV-31ghjlJHm-A/edit?usp=share_link"",""IN-案例損失機率!AO1:AX502""))},""select * where Col1='""&amp;$A44&amp;""'""),""&gt;0"")"),"#DIV/0!")</f>
        <v>#DIV/0!</v>
      </c>
      <c r="J44" s="49" t="str">
        <f>IFERROR(__xludf.DUMMYFUNCTION("AVERAGEIF(QUERY({TRANSPOSE(IMPORTRANGE(""https://docs.google.com/spreadsheets/d/1qfSt4Um3H5pMCqFySctVsMhprozDdhubgibRML1BPi4/edit?usp=share_link"",""IN-案例損失機率!AO1:AX502""))},""select * where Col1='""&amp;$A44&amp;""'""),""&gt;0"")"),"#DIV/0!")</f>
        <v>#DIV/0!</v>
      </c>
      <c r="K44" s="49" t="str">
        <f>IFERROR(__xludf.DUMMYFUNCTION("AVERAGEIF(QUERY({TRANSPOSE(IMPORTRANGE(""https://docs.google.com/spreadsheets/d/1V6tsygD1UFo9qrXN5fMConFU-KfSDWoR-aMUe8usYOg/edit?usp=share_link"",""IN-案例損失機率!AO1:AX502""))},""select * where Col1='""&amp;$A44&amp;""'""),""&gt;0"")"),"#DIV/0!")</f>
        <v>#DIV/0!</v>
      </c>
      <c r="L44" s="49" t="str">
        <f>IFERROR(__xludf.DUMMYFUNCTION("AVERAGEIF(QUERY({TRANSPOSE(IMPORTRANGE(""https://docs.google.com/spreadsheets/d/1_VCKf56QAmF0gpPF9ww3-uf7meSC9NZD2iLJ3YdNePM/edit?usp=share_link"",""IN-案例損失機率!AO1:AX502""))},""select * where Col1='""&amp;$A44&amp;""'""),""&gt;0"")"),"#DIV/0!")</f>
        <v>#DIV/0!</v>
      </c>
      <c r="M44" s="49" t="str">
        <f>IFERROR(__xludf.DUMMYFUNCTION("AVERAGEIF(QUERY({TRANSPOSE(IMPORTRANGE(""https://docs.google.com/spreadsheets/d/1RdNC4G3MORnnCixr7bZSlGgUGlE5RAADrt7YnSratHE/edit?usp=share_link"",""IN-案例損失機率!AO1:AX502""))},""select * where Col1='""&amp;$A44&amp;""'""),""&gt;0"")"),"#DIV/0!")</f>
        <v>#DIV/0!</v>
      </c>
      <c r="N44" s="49" t="str">
        <f>IFERROR(__xludf.DUMMYFUNCTION("AVERAGEIF(QUERY({TRANSPOSE(IMPORTRANGE(""https://docs.google.com/spreadsheets/d/1gC8hxK8PSzlgX-mN7fwX87dn5gLO10u3nIfnTiNWbuA/edit?usp=share_link"",""IN-案例損失機率!AO1:AX502""))},""select * where Col1='""&amp;$A44&amp;""'""),""&gt;0"")"),"#DIV/0!")</f>
        <v>#DIV/0!</v>
      </c>
      <c r="O44" s="49" t="str">
        <f>IFERROR(__xludf.DUMMYFUNCTION("AVERAGEIF(QUERY({TRANSPOSE(IMPORTRANGE(""https://docs.google.com/spreadsheets/d/1B8cPiZeIcOn-Qd3JgkHKMcjZB4fzL4_ujlvGw3F7sHM/edit?usp=share_link"",""IN-案例損失機率!AO1:AX502""))},""select * where Col1='""&amp;$A44&amp;""'""),""&gt;0"")"),"#DIV/0!")</f>
        <v>#DIV/0!</v>
      </c>
      <c r="P44" s="49" t="str">
        <f>IFERROR(__xludf.DUMMYFUNCTION("AVERAGEIF(QUERY({TRANSPOSE(IMPORTRANGE(""https://docs.google.com/spreadsheets/d/1U5S65h0MZPz8O8wfa1YOCM6kBTN1_8zRHlH6CIisNzg/edit#gid=1778725847"",""IN-案例損失機率!AO1:AX502""))},""select * where Col1='""&amp;$A44&amp;""'""),""&gt;0"")"),"#DIV/0!")</f>
        <v>#DIV/0!</v>
      </c>
      <c r="Q44" s="49" t="str">
        <f>IFERROR(__xludf.DUMMYFUNCTION("AVERAGEIF(QUERY({TRANSPOSE(IMPORTRANGE(""https://docs.google.com/spreadsheets/d/1tNYDxpMCjr8OhGILTiJmjMlz99VcOsC03_c_EZHBCac/edit?usp=share_link"",""IN-案例損失機率!AO1:AX502""))},""select * where Col1='""&amp;$A44&amp;""'""),""&gt;0"")"),"#DIV/0!")</f>
        <v>#DIV/0!</v>
      </c>
      <c r="R44" s="49" t="str">
        <f>IFERROR(__xludf.DUMMYFUNCTION("AVERAGEIF(QUERY({TRANSPOSE(IMPORTRANGE(""https://docs.google.com/spreadsheets/d/1vZozQ5iQ5VrH7k7m6S9TXIEHTDthf_o6vyslDgZcn5Q/edit?usp=share_link"",""IN-案例損失機率!AO1:AX502""))},""select * where Col1='""&amp;$A44&amp;""'""),""&gt;0"")"),"#DIV/0!")</f>
        <v>#DIV/0!</v>
      </c>
      <c r="S44" s="49" t="str">
        <f>IFERROR(__xludf.DUMMYFUNCTION("AVERAGEIF(QUERY({TRANSPOSE(IMPORTRANGE(""https://docs.google.com/spreadsheets/d/1PmUbHfZJzt7siSQTWGIhsEF35X21ca3eAvUqMAEdSJU/edit?usp=share_link"",""IN-案例損失機率!AO1:AX502""))},""select * where Col1='""&amp;$A44&amp;""'""),""&gt;0"")"),"#DIV/0!")</f>
        <v>#DIV/0!</v>
      </c>
      <c r="T44" s="49" t="str">
        <f>IFERROR(__xludf.DUMMYFUNCTION("AVERAGEIF(QUERY({TRANSPOSE(IMPORTRANGE(""https://docs.google.com/spreadsheets/d/1xAvmV1dqJN_ClTObvDEwOHmYidNfyL0iyWqhz4cxRUs/edit?usp=sharing"",""IN-案例損失機率!AO1:AX502""))},""select * where Col1='""&amp;$A44&amp;""'""),""&gt;0"")"),"#DIV/0!")</f>
        <v>#DIV/0!</v>
      </c>
      <c r="U44" s="49" t="str">
        <f>IFERROR(__xludf.DUMMYFUNCTION("AVERAGEIF(QUERY({TRANSPOSE(IMPORTRANGE(""https://docs.google.com/spreadsheets/d/1K-U1VOEkekSkvIuOTLramDSL5l6pb7stCKk-oIY8laE/edit?usp=share_link"",""IN-案例損失機率!AO1:AX502""))},""select * where Col1='""&amp;$A44&amp;""'""),""&gt;0"")"),"#DIV/0!")</f>
        <v>#DIV/0!</v>
      </c>
      <c r="V44" s="49" t="str">
        <f>IFERROR(__xludf.DUMMYFUNCTION("AVERAGEIF(QUERY({TRANSPOSE(IMPORTRANGE(""https://docs.google.com/spreadsheets/d/1Jm7uRJI6pOxy50jc0ZwXeixnUp6UO-mcnc53mLlV9lo/edit?usp=share_link"",""IN-案例損失機率!AO1:AX502""))},""select * where Col1='""&amp;$A44&amp;""'""),""&gt;0"")"),"#DIV/0!")</f>
        <v>#DIV/0!</v>
      </c>
      <c r="W44" s="49" t="str">
        <f>IFERROR(__xludf.DUMMYFUNCTION("AVERAGEIF(QUERY({TRANSPOSE(IMPORTRANGE(""https://docs.google.com/spreadsheets/d/1432r4Q6gFqKJ-l9xtbjR9no5K78N0hYLEmTJj5Y2aNY/edit?usp=share_link"",""IN-案例損失機率!AO1:AX502""))},""select * where Col1='""&amp;$A44&amp;""'""),""&gt;0"")"),"#DIV/0!")</f>
        <v>#DIV/0!</v>
      </c>
      <c r="X44" s="49" t="str">
        <f>IFERROR(__xludf.DUMMYFUNCTION("AVERAGEIF(QUERY({TRANSPOSE(IMPORTRANGE(""https://docs.google.com/spreadsheets/d/1DVXEaZ9hcV9qu8VolurcNxY5V8gQ8LsIi5a85Wsw9Po/edit?usp=share_link"",""IN-案例損失機率!AO1:AX502""))},""select * where Col1='""&amp;$A44&amp;""'""),""&gt;0"")"),"#DIV/0!")</f>
        <v>#DIV/0!</v>
      </c>
      <c r="Y44" s="49" t="str">
        <f>IFERROR(__xludf.DUMMYFUNCTION("AVERAGEIF(QUERY({TRANSPOSE(IMPORTRANGE(""https://docs.google.com/spreadsheets/d/1IcFK7Y-5zkWAlUD5cpc1mAs86lmwve_bgLw3wdZig8E/edit?usp=share_link"",""IN-案例損失機率!AO1:AX502""))},""select * where Col1='""&amp;$A44&amp;""'""),""&gt;0"")"),"#DIV/0!")</f>
        <v>#DIV/0!</v>
      </c>
      <c r="Z44" s="49" t="str">
        <f>IFERROR(__xludf.DUMMYFUNCTION("AVERAGEIF(QUERY({TRANSPOSE(IMPORTRANGE(""https://docs.google.com/spreadsheets/d/1Ixl8jtNz2EiMLY_QYD63IRT4j7L627seq4sLK3YISsw/edit?usp=share_link"",""IN-案例損失機率!AO1:AX502""))},""select * where Col1='""&amp;$A44&amp;""'""),""&gt;0"")"),"#DIV/0!")</f>
        <v>#DIV/0!</v>
      </c>
      <c r="AA44" s="49" t="str">
        <f>IFERROR(__xludf.DUMMYFUNCTION("AVERAGEIF(QUERY({TRANSPOSE(IMPORTRANGE(""https://docs.google.com/spreadsheets/d/1dJl4U62GKA5t7aapzzY2_9dSeZDTolcdr_bPV4nnAkw/edit?usp=share_link"",""IN-案例損失機率!AO1:AX502""))},""select * where Col1='""&amp;$A44&amp;""'""),""&gt;0"")"),"#DIV/0!")</f>
        <v>#DIV/0!</v>
      </c>
      <c r="AB44" s="49" t="str">
        <f>IFERROR(__xludf.DUMMYFUNCTION("AVERAGEIF(QUERY({TRANSPOSE(IMPORTRANGE(""https://docs.google.com/spreadsheets/d/1AMhlPsxJ_ORVhDRWyKbwTnx4gSymsO3qxr_6ZOoP86Q/edit?usp=share_link"",""IN-案例損失機率!AO1:AX502""))},""select * where Col1='""&amp;$A44&amp;""'""),""&gt;0"")"),"#DIV/0!")</f>
        <v>#DIV/0!</v>
      </c>
    </row>
    <row r="45" ht="30.0" customHeight="1">
      <c r="A45" s="45" t="s">
        <v>197</v>
      </c>
      <c r="B45" s="48" t="str">
        <f>IFERROR(__xludf.DUMMYFUNCTION("AVERAGEIF(QUERY({TRANSPOSE(IMPORTRANGE(""https://docs.google.com/spreadsheets/d/1YYNUZ9RW9034EMLDp5-m19i6R-xdTe70wberwaq-8zs/edit#gid=1778725847"",""IN-案例損失機率!AO1:AX502""))},""select * where Col1='""&amp;$A45&amp;""'""),""&gt;0"")"),"#DIV/0!")</f>
        <v>#DIV/0!</v>
      </c>
      <c r="C45" s="48" t="str">
        <f>IFERROR(__xludf.DUMMYFUNCTION("AVERAGEIF(QUERY({TRANSPOSE(IMPORTRANGE(""https://docs.google.com/spreadsheets/d/1_iJCYlYq4CcYNKhor4zgSP188oNelfImt8z59yoPJUc/edit?usp=share_link"",""IN-案例損失機率!AO1:AX502""))},""select * where Col1='""&amp;$A45&amp;""'""),""&gt;0"")"),"#DIV/0!")</f>
        <v>#DIV/0!</v>
      </c>
      <c r="D45" s="48" t="str">
        <f>IFERROR(__xludf.DUMMYFUNCTION("AVERAGEIF(QUERY({TRANSPOSE(IMPORTRANGE(""https://docs.google.com/spreadsheets/d/1kujxI94YuL9OSXWn6J6vWxv26Yj3pYgijIVivfOQPYk/edit?usp=share_link"",""IN-案例損失機率!AO1:AX502""))},""select * where Col1='""&amp;$A45&amp;""'""),""&gt;0"")"),"#DIV/0!")</f>
        <v>#DIV/0!</v>
      </c>
      <c r="E45" s="48" t="str">
        <f>IFERROR(__xludf.DUMMYFUNCTION("AVERAGEIF(QUERY({TRANSPOSE(IMPORTRANGE(""https://docs.google.com/spreadsheets/d/1U8udSCZ_QzoMBI6FBD9n_ubwu7PxMrD693JcQcNJpbc/edit?usp=share_link"",""IN-案例損失機率!AO1:AX502""))},""select * where Col1='""&amp;$A45&amp;""'""),""&gt;0"")"),"#DIV/0!")</f>
        <v>#DIV/0!</v>
      </c>
      <c r="F45" s="48" t="str">
        <f>IFERROR(__xludf.DUMMYFUNCTION("AVERAGEIF(QUERY({TRANSPOSE(IMPORTRANGE(""https://docs.google.com/spreadsheets/d/1M12lEnX_CHjDSTgWhN-WfG1etRC2LDWL58Z2o2sS0xE/edit?usp=share_link"",""IN-案例損失機率!AO1:AX502""))},""select * where Col1='""&amp;$A45&amp;""'""),""&gt;0"")"),"#DIV/0!")</f>
        <v>#DIV/0!</v>
      </c>
      <c r="G45" s="48" t="str">
        <f>IFERROR(__xludf.DUMMYFUNCTION("AVERAGEIF(QUERY({TRANSPOSE(IMPORTRANGE(""https://docs.google.com/spreadsheets/d/1S7pxpAN5Ncwwo59e1mhP5kasoSyiC1U3a_9vaq0MPlk/edit?usp=share_link"",""IN-案例損失機率!AO1:AX502""))},""select * where Col1='""&amp;$A45&amp;""'""),""&gt;0"")"),"#DIV/0!")</f>
        <v>#DIV/0!</v>
      </c>
      <c r="H45" s="48" t="str">
        <f>IFERROR(__xludf.DUMMYFUNCTION("AVERAGEIF(QUERY({TRANSPOSE(IMPORTRANGE(""https://docs.google.com/spreadsheets/d/1swlyjPL_3sDDfrJGrQny4r-QrjwgXeCGmP1u3YZ_-ms/edit?usp=share_link"",""IN-案例損失機率!AO1:AX502""))},""select * where Col1='""&amp;$A45&amp;""'""),""&gt;0"")"),"#DIV/0!")</f>
        <v>#DIV/0!</v>
      </c>
      <c r="I45" s="48" t="str">
        <f>IFERROR(__xludf.DUMMYFUNCTION("AVERAGEIF(QUERY({TRANSPOSE(IMPORTRANGE(""https://docs.google.com/spreadsheets/d/1qIf_B6VTAz6kngi0d8IjodYhVsIq-RV-31ghjlJHm-A/edit?usp=share_link"",""IN-案例損失機率!AO1:AX502""))},""select * where Col1='""&amp;$A45&amp;""'""),""&gt;0"")"),"#DIV/0!")</f>
        <v>#DIV/0!</v>
      </c>
      <c r="J45" s="48" t="str">
        <f>IFERROR(__xludf.DUMMYFUNCTION("AVERAGEIF(QUERY({TRANSPOSE(IMPORTRANGE(""https://docs.google.com/spreadsheets/d/1qfSt4Um3H5pMCqFySctVsMhprozDdhubgibRML1BPi4/edit?usp=share_link"",""IN-案例損失機率!AO1:AX502""))},""select * where Col1='""&amp;$A45&amp;""'""),""&gt;0"")"),"#DIV/0!")</f>
        <v>#DIV/0!</v>
      </c>
      <c r="K45" s="48" t="str">
        <f>IFERROR(__xludf.DUMMYFUNCTION("AVERAGEIF(QUERY({TRANSPOSE(IMPORTRANGE(""https://docs.google.com/spreadsheets/d/1V6tsygD1UFo9qrXN5fMConFU-KfSDWoR-aMUe8usYOg/edit?usp=share_link"",""IN-案例損失機率!AO1:AX502""))},""select * where Col1='""&amp;$A45&amp;""'""),""&gt;0"")"),"#DIV/0!")</f>
        <v>#DIV/0!</v>
      </c>
      <c r="L45" s="48" t="str">
        <f>IFERROR(__xludf.DUMMYFUNCTION("AVERAGEIF(QUERY({TRANSPOSE(IMPORTRANGE(""https://docs.google.com/spreadsheets/d/1_VCKf56QAmF0gpPF9ww3-uf7meSC9NZD2iLJ3YdNePM/edit?usp=share_link"",""IN-案例損失機率!AO1:AX502""))},""select * where Col1='""&amp;$A45&amp;""'""),""&gt;0"")"),"#DIV/0!")</f>
        <v>#DIV/0!</v>
      </c>
      <c r="M45" s="48" t="str">
        <f>IFERROR(__xludf.DUMMYFUNCTION("AVERAGEIF(QUERY({TRANSPOSE(IMPORTRANGE(""https://docs.google.com/spreadsheets/d/1RdNC4G3MORnnCixr7bZSlGgUGlE5RAADrt7YnSratHE/edit?usp=share_link"",""IN-案例損失機率!AO1:AX502""))},""select * where Col1='""&amp;$A45&amp;""'""),""&gt;0"")"),"#DIV/0!")</f>
        <v>#DIV/0!</v>
      </c>
      <c r="N45" s="48" t="str">
        <f>IFERROR(__xludf.DUMMYFUNCTION("AVERAGEIF(QUERY({TRANSPOSE(IMPORTRANGE(""https://docs.google.com/spreadsheets/d/1gC8hxK8PSzlgX-mN7fwX87dn5gLO10u3nIfnTiNWbuA/edit?usp=share_link"",""IN-案例損失機率!AO1:AX502""))},""select * where Col1='""&amp;$A45&amp;""'""),""&gt;0"")"),"#DIV/0!")</f>
        <v>#DIV/0!</v>
      </c>
      <c r="O45" s="48" t="str">
        <f>IFERROR(__xludf.DUMMYFUNCTION("AVERAGEIF(QUERY({TRANSPOSE(IMPORTRANGE(""https://docs.google.com/spreadsheets/d/1B8cPiZeIcOn-Qd3JgkHKMcjZB4fzL4_ujlvGw3F7sHM/edit?usp=share_link"",""IN-案例損失機率!AO1:AX502""))},""select * where Col1='""&amp;$A45&amp;""'""),""&gt;0"")"),"#DIV/0!")</f>
        <v>#DIV/0!</v>
      </c>
      <c r="P45" s="48" t="str">
        <f>IFERROR(__xludf.DUMMYFUNCTION("AVERAGEIF(QUERY({TRANSPOSE(IMPORTRANGE(""https://docs.google.com/spreadsheets/d/1U5S65h0MZPz8O8wfa1YOCM6kBTN1_8zRHlH6CIisNzg/edit#gid=1778725847"",""IN-案例損失機率!AO1:AX502""))},""select * where Col1='""&amp;$A45&amp;""'""),""&gt;0"")"),"#DIV/0!")</f>
        <v>#DIV/0!</v>
      </c>
      <c r="Q45" s="48" t="str">
        <f>IFERROR(__xludf.DUMMYFUNCTION("AVERAGEIF(QUERY({TRANSPOSE(IMPORTRANGE(""https://docs.google.com/spreadsheets/d/1tNYDxpMCjr8OhGILTiJmjMlz99VcOsC03_c_EZHBCac/edit?usp=share_link"",""IN-案例損失機率!AO1:AX502""))},""select * where Col1='""&amp;$A45&amp;""'""),""&gt;0"")"),"#DIV/0!")</f>
        <v>#DIV/0!</v>
      </c>
      <c r="R45" s="48" t="str">
        <f>IFERROR(__xludf.DUMMYFUNCTION("AVERAGEIF(QUERY({TRANSPOSE(IMPORTRANGE(""https://docs.google.com/spreadsheets/d/1vZozQ5iQ5VrH7k7m6S9TXIEHTDthf_o6vyslDgZcn5Q/edit?usp=share_link"",""IN-案例損失機率!AO1:AX502""))},""select * where Col1='""&amp;$A45&amp;""'""),""&gt;0"")"),"#DIV/0!")</f>
        <v>#DIV/0!</v>
      </c>
      <c r="S45" s="48" t="str">
        <f>IFERROR(__xludf.DUMMYFUNCTION("AVERAGEIF(QUERY({TRANSPOSE(IMPORTRANGE(""https://docs.google.com/spreadsheets/d/1PmUbHfZJzt7siSQTWGIhsEF35X21ca3eAvUqMAEdSJU/edit?usp=share_link"",""IN-案例損失機率!AO1:AX502""))},""select * where Col1='""&amp;$A45&amp;""'""),""&gt;0"")"),"#DIV/0!")</f>
        <v>#DIV/0!</v>
      </c>
      <c r="T45" s="48" t="str">
        <f>IFERROR(__xludf.DUMMYFUNCTION("AVERAGEIF(QUERY({TRANSPOSE(IMPORTRANGE(""https://docs.google.com/spreadsheets/d/1xAvmV1dqJN_ClTObvDEwOHmYidNfyL0iyWqhz4cxRUs/edit?usp=sharing"",""IN-案例損失機率!AO1:AX502""))},""select * where Col1='""&amp;$A45&amp;""'""),""&gt;0"")"),"#DIV/0!")</f>
        <v>#DIV/0!</v>
      </c>
      <c r="U45" s="48" t="str">
        <f>IFERROR(__xludf.DUMMYFUNCTION("AVERAGEIF(QUERY({TRANSPOSE(IMPORTRANGE(""https://docs.google.com/spreadsheets/d/1K-U1VOEkekSkvIuOTLramDSL5l6pb7stCKk-oIY8laE/edit?usp=share_link"",""IN-案例損失機率!AO1:AX502""))},""select * where Col1='""&amp;$A45&amp;""'""),""&gt;0"")"),"#DIV/0!")</f>
        <v>#DIV/0!</v>
      </c>
      <c r="V45" s="48" t="str">
        <f>IFERROR(__xludf.DUMMYFUNCTION("AVERAGEIF(QUERY({TRANSPOSE(IMPORTRANGE(""https://docs.google.com/spreadsheets/d/1Jm7uRJI6pOxy50jc0ZwXeixnUp6UO-mcnc53mLlV9lo/edit?usp=share_link"",""IN-案例損失機率!AO1:AX502""))},""select * where Col1='""&amp;$A45&amp;""'""),""&gt;0"")"),"#DIV/0!")</f>
        <v>#DIV/0!</v>
      </c>
      <c r="W45" s="48" t="str">
        <f>IFERROR(__xludf.DUMMYFUNCTION("AVERAGEIF(QUERY({TRANSPOSE(IMPORTRANGE(""https://docs.google.com/spreadsheets/d/1432r4Q6gFqKJ-l9xtbjR9no5K78N0hYLEmTJj5Y2aNY/edit?usp=share_link"",""IN-案例損失機率!AO1:AX502""))},""select * where Col1='""&amp;$A45&amp;""'""),""&gt;0"")"),"#DIV/0!")</f>
        <v>#DIV/0!</v>
      </c>
      <c r="X45" s="48" t="str">
        <f>IFERROR(__xludf.DUMMYFUNCTION("AVERAGEIF(QUERY({TRANSPOSE(IMPORTRANGE(""https://docs.google.com/spreadsheets/d/1DVXEaZ9hcV9qu8VolurcNxY5V8gQ8LsIi5a85Wsw9Po/edit?usp=share_link"",""IN-案例損失機率!AO1:AX502""))},""select * where Col1='""&amp;$A45&amp;""'""),""&gt;0"")"),"#DIV/0!")</f>
        <v>#DIV/0!</v>
      </c>
      <c r="Y45" s="48" t="str">
        <f>IFERROR(__xludf.DUMMYFUNCTION("AVERAGEIF(QUERY({TRANSPOSE(IMPORTRANGE(""https://docs.google.com/spreadsheets/d/1IcFK7Y-5zkWAlUD5cpc1mAs86lmwve_bgLw3wdZig8E/edit?usp=share_link"",""IN-案例損失機率!AO1:AX502""))},""select * where Col1='""&amp;$A45&amp;""'""),""&gt;0"")"),"#DIV/0!")</f>
        <v>#DIV/0!</v>
      </c>
      <c r="Z45" s="48" t="str">
        <f>IFERROR(__xludf.DUMMYFUNCTION("AVERAGEIF(QUERY({TRANSPOSE(IMPORTRANGE(""https://docs.google.com/spreadsheets/d/1Ixl8jtNz2EiMLY_QYD63IRT4j7L627seq4sLK3YISsw/edit?usp=share_link"",""IN-案例損失機率!AO1:AX502""))},""select * where Col1='""&amp;$A45&amp;""'""),""&gt;0"")"),"#DIV/0!")</f>
        <v>#DIV/0!</v>
      </c>
      <c r="AA45" s="48" t="str">
        <f>IFERROR(__xludf.DUMMYFUNCTION("AVERAGEIF(QUERY({TRANSPOSE(IMPORTRANGE(""https://docs.google.com/spreadsheets/d/1dJl4U62GKA5t7aapzzY2_9dSeZDTolcdr_bPV4nnAkw/edit?usp=share_link"",""IN-案例損失機率!AO1:AX502""))},""select * where Col1='""&amp;$A45&amp;""'""),""&gt;0"")"),"#DIV/0!")</f>
        <v>#DIV/0!</v>
      </c>
      <c r="AB45" s="48" t="str">
        <f>IFERROR(__xludf.DUMMYFUNCTION("AVERAGEIF(QUERY({TRANSPOSE(IMPORTRANGE(""https://docs.google.com/spreadsheets/d/1AMhlPsxJ_ORVhDRWyKbwTnx4gSymsO3qxr_6ZOoP86Q/edit?usp=share_link"",""IN-案例損失機率!AO1:AX502""))},""select * where Col1='""&amp;$A45&amp;""'""),""&gt;0"")"),"#DIV/0!")</f>
        <v>#DIV/0!</v>
      </c>
    </row>
    <row r="46" ht="30.0" customHeight="1">
      <c r="A46" s="45" t="s">
        <v>198</v>
      </c>
      <c r="B46" s="49" t="str">
        <f>IFERROR(__xludf.DUMMYFUNCTION("AVERAGEIF(QUERY({TRANSPOSE(IMPORTRANGE(""https://docs.google.com/spreadsheets/d/1YYNUZ9RW9034EMLDp5-m19i6R-xdTe70wberwaq-8zs/edit#gid=1778725847"",""IN-案例損失機率!AO1:AX502""))},""select * where Col1='""&amp;$A46&amp;""'""),""&gt;0"")"),"#DIV/0!")</f>
        <v>#DIV/0!</v>
      </c>
      <c r="C46" s="49" t="str">
        <f>IFERROR(__xludf.DUMMYFUNCTION("AVERAGEIF(QUERY({TRANSPOSE(IMPORTRANGE(""https://docs.google.com/spreadsheets/d/1_iJCYlYq4CcYNKhor4zgSP188oNelfImt8z59yoPJUc/edit?usp=share_link"",""IN-案例損失機率!AO1:AX502""))},""select * where Col1='""&amp;$A46&amp;""'""),""&gt;0"")"),"#DIV/0!")</f>
        <v>#DIV/0!</v>
      </c>
      <c r="D46" s="49" t="str">
        <f>IFERROR(__xludf.DUMMYFUNCTION("AVERAGEIF(QUERY({TRANSPOSE(IMPORTRANGE(""https://docs.google.com/spreadsheets/d/1kujxI94YuL9OSXWn6J6vWxv26Yj3pYgijIVivfOQPYk/edit?usp=share_link"",""IN-案例損失機率!AO1:AX502""))},""select * where Col1='""&amp;$A46&amp;""'""),""&gt;0"")"),"#DIV/0!")</f>
        <v>#DIV/0!</v>
      </c>
      <c r="E46" s="49" t="str">
        <f>IFERROR(__xludf.DUMMYFUNCTION("AVERAGEIF(QUERY({TRANSPOSE(IMPORTRANGE(""https://docs.google.com/spreadsheets/d/1U8udSCZ_QzoMBI6FBD9n_ubwu7PxMrD693JcQcNJpbc/edit?usp=share_link"",""IN-案例損失機率!AO1:AX502""))},""select * where Col1='""&amp;$A46&amp;""'""),""&gt;0"")"),"#DIV/0!")</f>
        <v>#DIV/0!</v>
      </c>
      <c r="F46" s="49" t="str">
        <f>IFERROR(__xludf.DUMMYFUNCTION("AVERAGEIF(QUERY({TRANSPOSE(IMPORTRANGE(""https://docs.google.com/spreadsheets/d/1M12lEnX_CHjDSTgWhN-WfG1etRC2LDWL58Z2o2sS0xE/edit?usp=share_link"",""IN-案例損失機率!AO1:AX502""))},""select * where Col1='""&amp;$A46&amp;""'""),""&gt;0"")"),"#DIV/0!")</f>
        <v>#DIV/0!</v>
      </c>
      <c r="G46" s="49" t="str">
        <f>IFERROR(__xludf.DUMMYFUNCTION("AVERAGEIF(QUERY({TRANSPOSE(IMPORTRANGE(""https://docs.google.com/spreadsheets/d/1S7pxpAN5Ncwwo59e1mhP5kasoSyiC1U3a_9vaq0MPlk/edit?usp=share_link"",""IN-案例損失機率!AO1:AX502""))},""select * where Col1='""&amp;$A46&amp;""'""),""&gt;0"")"),"#DIV/0!")</f>
        <v>#DIV/0!</v>
      </c>
      <c r="H46" s="49" t="str">
        <f>IFERROR(__xludf.DUMMYFUNCTION("AVERAGEIF(QUERY({TRANSPOSE(IMPORTRANGE(""https://docs.google.com/spreadsheets/d/1swlyjPL_3sDDfrJGrQny4r-QrjwgXeCGmP1u3YZ_-ms/edit?usp=share_link"",""IN-案例損失機率!AO1:AX502""))},""select * where Col1='""&amp;$A46&amp;""'""),""&gt;0"")"),"#DIV/0!")</f>
        <v>#DIV/0!</v>
      </c>
      <c r="I46" s="49" t="str">
        <f>IFERROR(__xludf.DUMMYFUNCTION("AVERAGEIF(QUERY({TRANSPOSE(IMPORTRANGE(""https://docs.google.com/spreadsheets/d/1qIf_B6VTAz6kngi0d8IjodYhVsIq-RV-31ghjlJHm-A/edit?usp=share_link"",""IN-案例損失機率!AO1:AX502""))},""select * where Col1='""&amp;$A46&amp;""'""),""&gt;0"")"),"#DIV/0!")</f>
        <v>#DIV/0!</v>
      </c>
      <c r="J46" s="49" t="str">
        <f>IFERROR(__xludf.DUMMYFUNCTION("AVERAGEIF(QUERY({TRANSPOSE(IMPORTRANGE(""https://docs.google.com/spreadsheets/d/1qfSt4Um3H5pMCqFySctVsMhprozDdhubgibRML1BPi4/edit?usp=share_link"",""IN-案例損失機率!AO1:AX502""))},""select * where Col1='""&amp;$A46&amp;""'""),""&gt;0"")"),"#DIV/0!")</f>
        <v>#DIV/0!</v>
      </c>
      <c r="K46" s="49" t="str">
        <f>IFERROR(__xludf.DUMMYFUNCTION("AVERAGEIF(QUERY({TRANSPOSE(IMPORTRANGE(""https://docs.google.com/spreadsheets/d/1V6tsygD1UFo9qrXN5fMConFU-KfSDWoR-aMUe8usYOg/edit?usp=share_link"",""IN-案例損失機率!AO1:AX502""))},""select * where Col1='""&amp;$A46&amp;""'""),""&gt;0"")"),"#DIV/0!")</f>
        <v>#DIV/0!</v>
      </c>
      <c r="L46" s="49" t="str">
        <f>IFERROR(__xludf.DUMMYFUNCTION("AVERAGEIF(QUERY({TRANSPOSE(IMPORTRANGE(""https://docs.google.com/spreadsheets/d/1_VCKf56QAmF0gpPF9ww3-uf7meSC9NZD2iLJ3YdNePM/edit?usp=share_link"",""IN-案例損失機率!AO1:AX502""))},""select * where Col1='""&amp;$A46&amp;""'""),""&gt;0"")"),"#DIV/0!")</f>
        <v>#DIV/0!</v>
      </c>
      <c r="M46" s="49" t="str">
        <f>IFERROR(__xludf.DUMMYFUNCTION("AVERAGEIF(QUERY({TRANSPOSE(IMPORTRANGE(""https://docs.google.com/spreadsheets/d/1RdNC4G3MORnnCixr7bZSlGgUGlE5RAADrt7YnSratHE/edit?usp=share_link"",""IN-案例損失機率!AO1:AX502""))},""select * where Col1='""&amp;$A46&amp;""'""),""&gt;0"")"),"#DIV/0!")</f>
        <v>#DIV/0!</v>
      </c>
      <c r="N46" s="49" t="str">
        <f>IFERROR(__xludf.DUMMYFUNCTION("AVERAGEIF(QUERY({TRANSPOSE(IMPORTRANGE(""https://docs.google.com/spreadsheets/d/1gC8hxK8PSzlgX-mN7fwX87dn5gLO10u3nIfnTiNWbuA/edit?usp=share_link"",""IN-案例損失機率!AO1:AX502""))},""select * where Col1='""&amp;$A46&amp;""'""),""&gt;0"")"),"#DIV/0!")</f>
        <v>#DIV/0!</v>
      </c>
      <c r="O46" s="49" t="str">
        <f>IFERROR(__xludf.DUMMYFUNCTION("AVERAGEIF(QUERY({TRANSPOSE(IMPORTRANGE(""https://docs.google.com/spreadsheets/d/1B8cPiZeIcOn-Qd3JgkHKMcjZB4fzL4_ujlvGw3F7sHM/edit?usp=share_link"",""IN-案例損失機率!AO1:AX502""))},""select * where Col1='""&amp;$A46&amp;""'""),""&gt;0"")"),"#DIV/0!")</f>
        <v>#DIV/0!</v>
      </c>
      <c r="P46" s="49" t="str">
        <f>IFERROR(__xludf.DUMMYFUNCTION("AVERAGEIF(QUERY({TRANSPOSE(IMPORTRANGE(""https://docs.google.com/spreadsheets/d/1U5S65h0MZPz8O8wfa1YOCM6kBTN1_8zRHlH6CIisNzg/edit#gid=1778725847"",""IN-案例損失機率!AO1:AX502""))},""select * where Col1='""&amp;$A46&amp;""'""),""&gt;0"")"),"#DIV/0!")</f>
        <v>#DIV/0!</v>
      </c>
      <c r="Q46" s="49" t="str">
        <f>IFERROR(__xludf.DUMMYFUNCTION("AVERAGEIF(QUERY({TRANSPOSE(IMPORTRANGE(""https://docs.google.com/spreadsheets/d/1tNYDxpMCjr8OhGILTiJmjMlz99VcOsC03_c_EZHBCac/edit?usp=share_link"",""IN-案例損失機率!AO1:AX502""))},""select * where Col1='""&amp;$A46&amp;""'""),""&gt;0"")"),"#DIV/0!")</f>
        <v>#DIV/0!</v>
      </c>
      <c r="R46" s="49" t="str">
        <f>IFERROR(__xludf.DUMMYFUNCTION("AVERAGEIF(QUERY({TRANSPOSE(IMPORTRANGE(""https://docs.google.com/spreadsheets/d/1vZozQ5iQ5VrH7k7m6S9TXIEHTDthf_o6vyslDgZcn5Q/edit?usp=share_link"",""IN-案例損失機率!AO1:AX502""))},""select * where Col1='""&amp;$A46&amp;""'""),""&gt;0"")"),"#DIV/0!")</f>
        <v>#DIV/0!</v>
      </c>
      <c r="S46" s="49" t="str">
        <f>IFERROR(__xludf.DUMMYFUNCTION("AVERAGEIF(QUERY({TRANSPOSE(IMPORTRANGE(""https://docs.google.com/spreadsheets/d/1PmUbHfZJzt7siSQTWGIhsEF35X21ca3eAvUqMAEdSJU/edit?usp=share_link"",""IN-案例損失機率!AO1:AX502""))},""select * where Col1='""&amp;$A46&amp;""'""),""&gt;0"")"),"#DIV/0!")</f>
        <v>#DIV/0!</v>
      </c>
      <c r="T46" s="49" t="str">
        <f>IFERROR(__xludf.DUMMYFUNCTION("AVERAGEIF(QUERY({TRANSPOSE(IMPORTRANGE(""https://docs.google.com/spreadsheets/d/1xAvmV1dqJN_ClTObvDEwOHmYidNfyL0iyWqhz4cxRUs/edit?usp=sharing"",""IN-案例損失機率!AO1:AX502""))},""select * where Col1='""&amp;$A46&amp;""'""),""&gt;0"")"),"#DIV/0!")</f>
        <v>#DIV/0!</v>
      </c>
      <c r="U46" s="49" t="str">
        <f>IFERROR(__xludf.DUMMYFUNCTION("AVERAGEIF(QUERY({TRANSPOSE(IMPORTRANGE(""https://docs.google.com/spreadsheets/d/1K-U1VOEkekSkvIuOTLramDSL5l6pb7stCKk-oIY8laE/edit?usp=share_link"",""IN-案例損失機率!AO1:AX502""))},""select * where Col1='""&amp;$A46&amp;""'""),""&gt;0"")"),"#DIV/0!")</f>
        <v>#DIV/0!</v>
      </c>
      <c r="V46" s="49" t="str">
        <f>IFERROR(__xludf.DUMMYFUNCTION("AVERAGEIF(QUERY({TRANSPOSE(IMPORTRANGE(""https://docs.google.com/spreadsheets/d/1Jm7uRJI6pOxy50jc0ZwXeixnUp6UO-mcnc53mLlV9lo/edit?usp=share_link"",""IN-案例損失機率!AO1:AX502""))},""select * where Col1='""&amp;$A46&amp;""'""),""&gt;0"")"),"#DIV/0!")</f>
        <v>#DIV/0!</v>
      </c>
      <c r="W46" s="49" t="str">
        <f>IFERROR(__xludf.DUMMYFUNCTION("AVERAGEIF(QUERY({TRANSPOSE(IMPORTRANGE(""https://docs.google.com/spreadsheets/d/1432r4Q6gFqKJ-l9xtbjR9no5K78N0hYLEmTJj5Y2aNY/edit?usp=share_link"",""IN-案例損失機率!AO1:AX502""))},""select * where Col1='""&amp;$A46&amp;""'""),""&gt;0"")"),"#DIV/0!")</f>
        <v>#DIV/0!</v>
      </c>
      <c r="X46" s="49" t="str">
        <f>IFERROR(__xludf.DUMMYFUNCTION("AVERAGEIF(QUERY({TRANSPOSE(IMPORTRANGE(""https://docs.google.com/spreadsheets/d/1DVXEaZ9hcV9qu8VolurcNxY5V8gQ8LsIi5a85Wsw9Po/edit?usp=share_link"",""IN-案例損失機率!AO1:AX502""))},""select * where Col1='""&amp;$A46&amp;""'""),""&gt;0"")"),"#DIV/0!")</f>
        <v>#DIV/0!</v>
      </c>
      <c r="Y46" s="49" t="str">
        <f>IFERROR(__xludf.DUMMYFUNCTION("AVERAGEIF(QUERY({TRANSPOSE(IMPORTRANGE(""https://docs.google.com/spreadsheets/d/1IcFK7Y-5zkWAlUD5cpc1mAs86lmwve_bgLw3wdZig8E/edit?usp=share_link"",""IN-案例損失機率!AO1:AX502""))},""select * where Col1='""&amp;$A46&amp;""'""),""&gt;0"")"),"#DIV/0!")</f>
        <v>#DIV/0!</v>
      </c>
      <c r="Z46" s="49" t="str">
        <f>IFERROR(__xludf.DUMMYFUNCTION("AVERAGEIF(QUERY({TRANSPOSE(IMPORTRANGE(""https://docs.google.com/spreadsheets/d/1Ixl8jtNz2EiMLY_QYD63IRT4j7L627seq4sLK3YISsw/edit?usp=share_link"",""IN-案例損失機率!AO1:AX502""))},""select * where Col1='""&amp;$A46&amp;""'""),""&gt;0"")"),"#DIV/0!")</f>
        <v>#DIV/0!</v>
      </c>
      <c r="AA46" s="49" t="str">
        <f>IFERROR(__xludf.DUMMYFUNCTION("AVERAGEIF(QUERY({TRANSPOSE(IMPORTRANGE(""https://docs.google.com/spreadsheets/d/1dJl4U62GKA5t7aapzzY2_9dSeZDTolcdr_bPV4nnAkw/edit?usp=share_link"",""IN-案例損失機率!AO1:AX502""))},""select * where Col1='""&amp;$A46&amp;""'""),""&gt;0"")"),"#DIV/0!")</f>
        <v>#DIV/0!</v>
      </c>
      <c r="AB46" s="49" t="str">
        <f>IFERROR(__xludf.DUMMYFUNCTION("AVERAGEIF(QUERY({TRANSPOSE(IMPORTRANGE(""https://docs.google.com/spreadsheets/d/1AMhlPsxJ_ORVhDRWyKbwTnx4gSymsO3qxr_6ZOoP86Q/edit?usp=share_link"",""IN-案例損失機率!AO1:AX502""))},""select * where Col1='""&amp;$A46&amp;""'""),""&gt;0"")"),"#DIV/0!")</f>
        <v>#DIV/0!</v>
      </c>
    </row>
    <row r="47" ht="30.0" customHeight="1">
      <c r="A47" s="45" t="s">
        <v>199</v>
      </c>
      <c r="B47" s="48" t="str">
        <f>IFERROR(__xludf.DUMMYFUNCTION("AVERAGEIF(QUERY({TRANSPOSE(IMPORTRANGE(""https://docs.google.com/spreadsheets/d/1YYNUZ9RW9034EMLDp5-m19i6R-xdTe70wberwaq-8zs/edit#gid=1778725847"",""IN-案例損失機率!AO1:AX502""))},""select * where Col1='""&amp;$A47&amp;""'""),""&gt;0"")"),"#DIV/0!")</f>
        <v>#DIV/0!</v>
      </c>
      <c r="C47" s="48" t="str">
        <f>IFERROR(__xludf.DUMMYFUNCTION("AVERAGEIF(QUERY({TRANSPOSE(IMPORTRANGE(""https://docs.google.com/spreadsheets/d/1_iJCYlYq4CcYNKhor4zgSP188oNelfImt8z59yoPJUc/edit?usp=share_link"",""IN-案例損失機率!AO1:AX502""))},""select * where Col1='""&amp;$A47&amp;""'""),""&gt;0"")"),"#DIV/0!")</f>
        <v>#DIV/0!</v>
      </c>
      <c r="D47" s="48" t="str">
        <f>IFERROR(__xludf.DUMMYFUNCTION("AVERAGEIF(QUERY({TRANSPOSE(IMPORTRANGE(""https://docs.google.com/spreadsheets/d/1kujxI94YuL9OSXWn6J6vWxv26Yj3pYgijIVivfOQPYk/edit?usp=share_link"",""IN-案例損失機率!AO1:AX502""))},""select * where Col1='""&amp;$A47&amp;""'""),""&gt;0"")"),"#DIV/0!")</f>
        <v>#DIV/0!</v>
      </c>
      <c r="E47" s="48" t="str">
        <f>IFERROR(__xludf.DUMMYFUNCTION("AVERAGEIF(QUERY({TRANSPOSE(IMPORTRANGE(""https://docs.google.com/spreadsheets/d/1U8udSCZ_QzoMBI6FBD9n_ubwu7PxMrD693JcQcNJpbc/edit?usp=share_link"",""IN-案例損失機率!AO1:AX502""))},""select * where Col1='""&amp;$A47&amp;""'""),""&gt;0"")"),"#DIV/0!")</f>
        <v>#DIV/0!</v>
      </c>
      <c r="F47" s="48" t="str">
        <f>IFERROR(__xludf.DUMMYFUNCTION("AVERAGEIF(QUERY({TRANSPOSE(IMPORTRANGE(""https://docs.google.com/spreadsheets/d/1M12lEnX_CHjDSTgWhN-WfG1etRC2LDWL58Z2o2sS0xE/edit?usp=share_link"",""IN-案例損失機率!AO1:AX502""))},""select * where Col1='""&amp;$A47&amp;""'""),""&gt;0"")"),"#DIV/0!")</f>
        <v>#DIV/0!</v>
      </c>
      <c r="G47" s="48" t="str">
        <f>IFERROR(__xludf.DUMMYFUNCTION("AVERAGEIF(QUERY({TRANSPOSE(IMPORTRANGE(""https://docs.google.com/spreadsheets/d/1S7pxpAN5Ncwwo59e1mhP5kasoSyiC1U3a_9vaq0MPlk/edit?usp=share_link"",""IN-案例損失機率!AO1:AX502""))},""select * where Col1='""&amp;$A47&amp;""'""),""&gt;0"")"),"#DIV/0!")</f>
        <v>#DIV/0!</v>
      </c>
      <c r="H47" s="48" t="str">
        <f>IFERROR(__xludf.DUMMYFUNCTION("AVERAGEIF(QUERY({TRANSPOSE(IMPORTRANGE(""https://docs.google.com/spreadsheets/d/1swlyjPL_3sDDfrJGrQny4r-QrjwgXeCGmP1u3YZ_-ms/edit?usp=share_link"",""IN-案例損失機率!AO1:AX502""))},""select * where Col1='""&amp;$A47&amp;""'""),""&gt;0"")"),"#DIV/0!")</f>
        <v>#DIV/0!</v>
      </c>
      <c r="I47" s="48" t="str">
        <f>IFERROR(__xludf.DUMMYFUNCTION("AVERAGEIF(QUERY({TRANSPOSE(IMPORTRANGE(""https://docs.google.com/spreadsheets/d/1qIf_B6VTAz6kngi0d8IjodYhVsIq-RV-31ghjlJHm-A/edit?usp=share_link"",""IN-案例損失機率!AO1:AX502""))},""select * where Col1='""&amp;$A47&amp;""'""),""&gt;0"")"),"#DIV/0!")</f>
        <v>#DIV/0!</v>
      </c>
      <c r="J47" s="48" t="str">
        <f>IFERROR(__xludf.DUMMYFUNCTION("AVERAGEIF(QUERY({TRANSPOSE(IMPORTRANGE(""https://docs.google.com/spreadsheets/d/1qfSt4Um3H5pMCqFySctVsMhprozDdhubgibRML1BPi4/edit?usp=share_link"",""IN-案例損失機率!AO1:AX502""))},""select * where Col1='""&amp;$A47&amp;""'""),""&gt;0"")"),"#DIV/0!")</f>
        <v>#DIV/0!</v>
      </c>
      <c r="K47" s="48" t="str">
        <f>IFERROR(__xludf.DUMMYFUNCTION("AVERAGEIF(QUERY({TRANSPOSE(IMPORTRANGE(""https://docs.google.com/spreadsheets/d/1V6tsygD1UFo9qrXN5fMConFU-KfSDWoR-aMUe8usYOg/edit?usp=share_link"",""IN-案例損失機率!AO1:AX502""))},""select * where Col1='""&amp;$A47&amp;""'""),""&gt;0"")"),"#DIV/0!")</f>
        <v>#DIV/0!</v>
      </c>
      <c r="L47" s="48" t="str">
        <f>IFERROR(__xludf.DUMMYFUNCTION("AVERAGEIF(QUERY({TRANSPOSE(IMPORTRANGE(""https://docs.google.com/spreadsheets/d/1_VCKf56QAmF0gpPF9ww3-uf7meSC9NZD2iLJ3YdNePM/edit?usp=share_link"",""IN-案例損失機率!AO1:AX502""))},""select * where Col1='""&amp;$A47&amp;""'""),""&gt;0"")"),"#DIV/0!")</f>
        <v>#DIV/0!</v>
      </c>
      <c r="M47" s="48" t="str">
        <f>IFERROR(__xludf.DUMMYFUNCTION("AVERAGEIF(QUERY({TRANSPOSE(IMPORTRANGE(""https://docs.google.com/spreadsheets/d/1RdNC4G3MORnnCixr7bZSlGgUGlE5RAADrt7YnSratHE/edit?usp=share_link"",""IN-案例損失機率!AO1:AX502""))},""select * where Col1='""&amp;$A47&amp;""'""),""&gt;0"")"),"#DIV/0!")</f>
        <v>#DIV/0!</v>
      </c>
      <c r="N47" s="48" t="str">
        <f>IFERROR(__xludf.DUMMYFUNCTION("AVERAGEIF(QUERY({TRANSPOSE(IMPORTRANGE(""https://docs.google.com/spreadsheets/d/1gC8hxK8PSzlgX-mN7fwX87dn5gLO10u3nIfnTiNWbuA/edit?usp=share_link"",""IN-案例損失機率!AO1:AX502""))},""select * where Col1='""&amp;$A47&amp;""'""),""&gt;0"")"),"#DIV/0!")</f>
        <v>#DIV/0!</v>
      </c>
      <c r="O47" s="48" t="str">
        <f>IFERROR(__xludf.DUMMYFUNCTION("AVERAGEIF(QUERY({TRANSPOSE(IMPORTRANGE(""https://docs.google.com/spreadsheets/d/1B8cPiZeIcOn-Qd3JgkHKMcjZB4fzL4_ujlvGw3F7sHM/edit?usp=share_link"",""IN-案例損失機率!AO1:AX502""))},""select * where Col1='""&amp;$A47&amp;""'""),""&gt;0"")"),"#DIV/0!")</f>
        <v>#DIV/0!</v>
      </c>
      <c r="P47" s="48" t="str">
        <f>IFERROR(__xludf.DUMMYFUNCTION("AVERAGEIF(QUERY({TRANSPOSE(IMPORTRANGE(""https://docs.google.com/spreadsheets/d/1U5S65h0MZPz8O8wfa1YOCM6kBTN1_8zRHlH6CIisNzg/edit#gid=1778725847"",""IN-案例損失機率!AO1:AX502""))},""select * where Col1='""&amp;$A47&amp;""'""),""&gt;0"")"),"#DIV/0!")</f>
        <v>#DIV/0!</v>
      </c>
      <c r="Q47" s="48" t="str">
        <f>IFERROR(__xludf.DUMMYFUNCTION("AVERAGEIF(QUERY({TRANSPOSE(IMPORTRANGE(""https://docs.google.com/spreadsheets/d/1tNYDxpMCjr8OhGILTiJmjMlz99VcOsC03_c_EZHBCac/edit?usp=share_link"",""IN-案例損失機率!AO1:AX502""))},""select * where Col1='""&amp;$A47&amp;""'""),""&gt;0"")"),"#DIV/0!")</f>
        <v>#DIV/0!</v>
      </c>
      <c r="R47" s="48" t="str">
        <f>IFERROR(__xludf.DUMMYFUNCTION("AVERAGEIF(QUERY({TRANSPOSE(IMPORTRANGE(""https://docs.google.com/spreadsheets/d/1vZozQ5iQ5VrH7k7m6S9TXIEHTDthf_o6vyslDgZcn5Q/edit?usp=share_link"",""IN-案例損失機率!AO1:AX502""))},""select * where Col1='""&amp;$A47&amp;""'""),""&gt;0"")"),"#DIV/0!")</f>
        <v>#DIV/0!</v>
      </c>
      <c r="S47" s="48" t="str">
        <f>IFERROR(__xludf.DUMMYFUNCTION("AVERAGEIF(QUERY({TRANSPOSE(IMPORTRANGE(""https://docs.google.com/spreadsheets/d/1PmUbHfZJzt7siSQTWGIhsEF35X21ca3eAvUqMAEdSJU/edit?usp=share_link"",""IN-案例損失機率!AO1:AX502""))},""select * where Col1='""&amp;$A47&amp;""'""),""&gt;0"")"),"#DIV/0!")</f>
        <v>#DIV/0!</v>
      </c>
      <c r="T47" s="48" t="str">
        <f>IFERROR(__xludf.DUMMYFUNCTION("AVERAGEIF(QUERY({TRANSPOSE(IMPORTRANGE(""https://docs.google.com/spreadsheets/d/1xAvmV1dqJN_ClTObvDEwOHmYidNfyL0iyWqhz4cxRUs/edit?usp=sharing"",""IN-案例損失機率!AO1:AX502""))},""select * where Col1='""&amp;$A47&amp;""'""),""&gt;0"")"),"#DIV/0!")</f>
        <v>#DIV/0!</v>
      </c>
      <c r="U47" s="48" t="str">
        <f>IFERROR(__xludf.DUMMYFUNCTION("AVERAGEIF(QUERY({TRANSPOSE(IMPORTRANGE(""https://docs.google.com/spreadsheets/d/1K-U1VOEkekSkvIuOTLramDSL5l6pb7stCKk-oIY8laE/edit?usp=share_link"",""IN-案例損失機率!AO1:AX502""))},""select * where Col1='""&amp;$A47&amp;""'""),""&gt;0"")"),"#DIV/0!")</f>
        <v>#DIV/0!</v>
      </c>
      <c r="V47" s="48" t="str">
        <f>IFERROR(__xludf.DUMMYFUNCTION("AVERAGEIF(QUERY({TRANSPOSE(IMPORTRANGE(""https://docs.google.com/spreadsheets/d/1Jm7uRJI6pOxy50jc0ZwXeixnUp6UO-mcnc53mLlV9lo/edit?usp=share_link"",""IN-案例損失機率!AO1:AX502""))},""select * where Col1='""&amp;$A47&amp;""'""),""&gt;0"")"),"#DIV/0!")</f>
        <v>#DIV/0!</v>
      </c>
      <c r="W47" s="48" t="str">
        <f>IFERROR(__xludf.DUMMYFUNCTION("AVERAGEIF(QUERY({TRANSPOSE(IMPORTRANGE(""https://docs.google.com/spreadsheets/d/1432r4Q6gFqKJ-l9xtbjR9no5K78N0hYLEmTJj5Y2aNY/edit?usp=share_link"",""IN-案例損失機率!AO1:AX502""))},""select * where Col1='""&amp;$A47&amp;""'""),""&gt;0"")"),"#DIV/0!")</f>
        <v>#DIV/0!</v>
      </c>
      <c r="X47" s="48" t="str">
        <f>IFERROR(__xludf.DUMMYFUNCTION("AVERAGEIF(QUERY({TRANSPOSE(IMPORTRANGE(""https://docs.google.com/spreadsheets/d/1DVXEaZ9hcV9qu8VolurcNxY5V8gQ8LsIi5a85Wsw9Po/edit?usp=share_link"",""IN-案例損失機率!AO1:AX502""))},""select * where Col1='""&amp;$A47&amp;""'""),""&gt;0"")"),"#DIV/0!")</f>
        <v>#DIV/0!</v>
      </c>
      <c r="Y47" s="48" t="str">
        <f>IFERROR(__xludf.DUMMYFUNCTION("AVERAGEIF(QUERY({TRANSPOSE(IMPORTRANGE(""https://docs.google.com/spreadsheets/d/1IcFK7Y-5zkWAlUD5cpc1mAs86lmwve_bgLw3wdZig8E/edit?usp=share_link"",""IN-案例損失機率!AO1:AX502""))},""select * where Col1='""&amp;$A47&amp;""'""),""&gt;0"")"),"#DIV/0!")</f>
        <v>#DIV/0!</v>
      </c>
      <c r="Z47" s="48" t="str">
        <f>IFERROR(__xludf.DUMMYFUNCTION("AVERAGEIF(QUERY({TRANSPOSE(IMPORTRANGE(""https://docs.google.com/spreadsheets/d/1Ixl8jtNz2EiMLY_QYD63IRT4j7L627seq4sLK3YISsw/edit?usp=share_link"",""IN-案例損失機率!AO1:AX502""))},""select * where Col1='""&amp;$A47&amp;""'""),""&gt;0"")"),"#DIV/0!")</f>
        <v>#DIV/0!</v>
      </c>
      <c r="AA47" s="48" t="str">
        <f>IFERROR(__xludf.DUMMYFUNCTION("AVERAGEIF(QUERY({TRANSPOSE(IMPORTRANGE(""https://docs.google.com/spreadsheets/d/1dJl4U62GKA5t7aapzzY2_9dSeZDTolcdr_bPV4nnAkw/edit?usp=share_link"",""IN-案例損失機率!AO1:AX502""))},""select * where Col1='""&amp;$A47&amp;""'""),""&gt;0"")"),"#DIV/0!")</f>
        <v>#DIV/0!</v>
      </c>
      <c r="AB47" s="48" t="str">
        <f>IFERROR(__xludf.DUMMYFUNCTION("AVERAGEIF(QUERY({TRANSPOSE(IMPORTRANGE(""https://docs.google.com/spreadsheets/d/1AMhlPsxJ_ORVhDRWyKbwTnx4gSymsO3qxr_6ZOoP86Q/edit?usp=share_link"",""IN-案例損失機率!AO1:AX502""))},""select * where Col1='""&amp;$A47&amp;""'""),""&gt;0"")"),"#DIV/0!")</f>
        <v>#DIV/0!</v>
      </c>
    </row>
    <row r="48" ht="30.0" customHeight="1">
      <c r="A48" s="45" t="s">
        <v>200</v>
      </c>
      <c r="B48" s="49" t="str">
        <f>IFERROR(__xludf.DUMMYFUNCTION("AVERAGEIF(QUERY({TRANSPOSE(IMPORTRANGE(""https://docs.google.com/spreadsheets/d/1YYNUZ9RW9034EMLDp5-m19i6R-xdTe70wberwaq-8zs/edit#gid=1778725847"",""IN-案例損失機率!AO1:AX502""))},""select * where Col1='""&amp;$A48&amp;""'""),""&gt;0"")"),"#DIV/0!")</f>
        <v>#DIV/0!</v>
      </c>
      <c r="C48" s="49" t="str">
        <f>IFERROR(__xludf.DUMMYFUNCTION("AVERAGEIF(QUERY({TRANSPOSE(IMPORTRANGE(""https://docs.google.com/spreadsheets/d/1_iJCYlYq4CcYNKhor4zgSP188oNelfImt8z59yoPJUc/edit?usp=share_link"",""IN-案例損失機率!AO1:AX502""))},""select * where Col1='""&amp;$A48&amp;""'""),""&gt;0"")"),"#DIV/0!")</f>
        <v>#DIV/0!</v>
      </c>
      <c r="D48" s="49" t="str">
        <f>IFERROR(__xludf.DUMMYFUNCTION("AVERAGEIF(QUERY({TRANSPOSE(IMPORTRANGE(""https://docs.google.com/spreadsheets/d/1kujxI94YuL9OSXWn6J6vWxv26Yj3pYgijIVivfOQPYk/edit?usp=share_link"",""IN-案例損失機率!AO1:AX502""))},""select * where Col1='""&amp;$A48&amp;""'""),""&gt;0"")"),"#DIV/0!")</f>
        <v>#DIV/0!</v>
      </c>
      <c r="E48" s="49" t="str">
        <f>IFERROR(__xludf.DUMMYFUNCTION("AVERAGEIF(QUERY({TRANSPOSE(IMPORTRANGE(""https://docs.google.com/spreadsheets/d/1U8udSCZ_QzoMBI6FBD9n_ubwu7PxMrD693JcQcNJpbc/edit?usp=share_link"",""IN-案例損失機率!AO1:AX502""))},""select * where Col1='""&amp;$A48&amp;""'""),""&gt;0"")"),"#DIV/0!")</f>
        <v>#DIV/0!</v>
      </c>
      <c r="F48" s="49" t="str">
        <f>IFERROR(__xludf.DUMMYFUNCTION("AVERAGEIF(QUERY({TRANSPOSE(IMPORTRANGE(""https://docs.google.com/spreadsheets/d/1M12lEnX_CHjDSTgWhN-WfG1etRC2LDWL58Z2o2sS0xE/edit?usp=share_link"",""IN-案例損失機率!AO1:AX502""))},""select * where Col1='""&amp;$A48&amp;""'""),""&gt;0"")"),"#DIV/0!")</f>
        <v>#DIV/0!</v>
      </c>
      <c r="G48" s="49" t="str">
        <f>IFERROR(__xludf.DUMMYFUNCTION("AVERAGEIF(QUERY({TRANSPOSE(IMPORTRANGE(""https://docs.google.com/spreadsheets/d/1S7pxpAN5Ncwwo59e1mhP5kasoSyiC1U3a_9vaq0MPlk/edit?usp=share_link"",""IN-案例損失機率!AO1:AX502""))},""select * where Col1='""&amp;$A48&amp;""'""),""&gt;0"")"),"#DIV/0!")</f>
        <v>#DIV/0!</v>
      </c>
      <c r="H48" s="49" t="str">
        <f>IFERROR(__xludf.DUMMYFUNCTION("AVERAGEIF(QUERY({TRANSPOSE(IMPORTRANGE(""https://docs.google.com/spreadsheets/d/1swlyjPL_3sDDfrJGrQny4r-QrjwgXeCGmP1u3YZ_-ms/edit?usp=share_link"",""IN-案例損失機率!AO1:AX502""))},""select * where Col1='""&amp;$A48&amp;""'""),""&gt;0"")"),"#DIV/0!")</f>
        <v>#DIV/0!</v>
      </c>
      <c r="I48" s="49" t="str">
        <f>IFERROR(__xludf.DUMMYFUNCTION("AVERAGEIF(QUERY({TRANSPOSE(IMPORTRANGE(""https://docs.google.com/spreadsheets/d/1qIf_B6VTAz6kngi0d8IjodYhVsIq-RV-31ghjlJHm-A/edit?usp=share_link"",""IN-案例損失機率!AO1:AX502""))},""select * where Col1='""&amp;$A48&amp;""'""),""&gt;0"")"),"#DIV/0!")</f>
        <v>#DIV/0!</v>
      </c>
      <c r="J48" s="49" t="str">
        <f>IFERROR(__xludf.DUMMYFUNCTION("AVERAGEIF(QUERY({TRANSPOSE(IMPORTRANGE(""https://docs.google.com/spreadsheets/d/1qfSt4Um3H5pMCqFySctVsMhprozDdhubgibRML1BPi4/edit?usp=share_link"",""IN-案例損失機率!AO1:AX502""))},""select * where Col1='""&amp;$A48&amp;""'""),""&gt;0"")"),"#DIV/0!")</f>
        <v>#DIV/0!</v>
      </c>
      <c r="K48" s="49" t="str">
        <f>IFERROR(__xludf.DUMMYFUNCTION("AVERAGEIF(QUERY({TRANSPOSE(IMPORTRANGE(""https://docs.google.com/spreadsheets/d/1V6tsygD1UFo9qrXN5fMConFU-KfSDWoR-aMUe8usYOg/edit?usp=share_link"",""IN-案例損失機率!AO1:AX502""))},""select * where Col1='""&amp;$A48&amp;""'""),""&gt;0"")"),"#DIV/0!")</f>
        <v>#DIV/0!</v>
      </c>
      <c r="L48" s="49" t="str">
        <f>IFERROR(__xludf.DUMMYFUNCTION("AVERAGEIF(QUERY({TRANSPOSE(IMPORTRANGE(""https://docs.google.com/spreadsheets/d/1_VCKf56QAmF0gpPF9ww3-uf7meSC9NZD2iLJ3YdNePM/edit?usp=share_link"",""IN-案例損失機率!AO1:AX502""))},""select * where Col1='""&amp;$A48&amp;""'""),""&gt;0"")"),"#DIV/0!")</f>
        <v>#DIV/0!</v>
      </c>
      <c r="M48" s="49" t="str">
        <f>IFERROR(__xludf.DUMMYFUNCTION("AVERAGEIF(QUERY({TRANSPOSE(IMPORTRANGE(""https://docs.google.com/spreadsheets/d/1RdNC4G3MORnnCixr7bZSlGgUGlE5RAADrt7YnSratHE/edit?usp=share_link"",""IN-案例損失機率!AO1:AX502""))},""select * where Col1='""&amp;$A48&amp;""'""),""&gt;0"")"),"#DIV/0!")</f>
        <v>#DIV/0!</v>
      </c>
      <c r="N48" s="49" t="str">
        <f>IFERROR(__xludf.DUMMYFUNCTION("AVERAGEIF(QUERY({TRANSPOSE(IMPORTRANGE(""https://docs.google.com/spreadsheets/d/1gC8hxK8PSzlgX-mN7fwX87dn5gLO10u3nIfnTiNWbuA/edit?usp=share_link"",""IN-案例損失機率!AO1:AX502""))},""select * where Col1='""&amp;$A48&amp;""'""),""&gt;0"")"),"#DIV/0!")</f>
        <v>#DIV/0!</v>
      </c>
      <c r="O48" s="49" t="str">
        <f>IFERROR(__xludf.DUMMYFUNCTION("AVERAGEIF(QUERY({TRANSPOSE(IMPORTRANGE(""https://docs.google.com/spreadsheets/d/1B8cPiZeIcOn-Qd3JgkHKMcjZB4fzL4_ujlvGw3F7sHM/edit?usp=share_link"",""IN-案例損失機率!AO1:AX502""))},""select * where Col1='""&amp;$A48&amp;""'""),""&gt;0"")"),"#DIV/0!")</f>
        <v>#DIV/0!</v>
      </c>
      <c r="P48" s="49" t="str">
        <f>IFERROR(__xludf.DUMMYFUNCTION("AVERAGEIF(QUERY({TRANSPOSE(IMPORTRANGE(""https://docs.google.com/spreadsheets/d/1U5S65h0MZPz8O8wfa1YOCM6kBTN1_8zRHlH6CIisNzg/edit#gid=1778725847"",""IN-案例損失機率!AO1:AX502""))},""select * where Col1='""&amp;$A48&amp;""'""),""&gt;0"")"),"#DIV/0!")</f>
        <v>#DIV/0!</v>
      </c>
      <c r="Q48" s="49" t="str">
        <f>IFERROR(__xludf.DUMMYFUNCTION("AVERAGEIF(QUERY({TRANSPOSE(IMPORTRANGE(""https://docs.google.com/spreadsheets/d/1tNYDxpMCjr8OhGILTiJmjMlz99VcOsC03_c_EZHBCac/edit?usp=share_link"",""IN-案例損失機率!AO1:AX502""))},""select * where Col1='""&amp;$A48&amp;""'""),""&gt;0"")"),"#DIV/0!")</f>
        <v>#DIV/0!</v>
      </c>
      <c r="R48" s="49" t="str">
        <f>IFERROR(__xludf.DUMMYFUNCTION("AVERAGEIF(QUERY({TRANSPOSE(IMPORTRANGE(""https://docs.google.com/spreadsheets/d/1vZozQ5iQ5VrH7k7m6S9TXIEHTDthf_o6vyslDgZcn5Q/edit?usp=share_link"",""IN-案例損失機率!AO1:AX502""))},""select * where Col1='""&amp;$A48&amp;""'""),""&gt;0"")"),"#DIV/0!")</f>
        <v>#DIV/0!</v>
      </c>
      <c r="S48" s="49" t="str">
        <f>IFERROR(__xludf.DUMMYFUNCTION("AVERAGEIF(QUERY({TRANSPOSE(IMPORTRANGE(""https://docs.google.com/spreadsheets/d/1PmUbHfZJzt7siSQTWGIhsEF35X21ca3eAvUqMAEdSJU/edit?usp=share_link"",""IN-案例損失機率!AO1:AX502""))},""select * where Col1='""&amp;$A48&amp;""'""),""&gt;0"")"),"#DIV/0!")</f>
        <v>#DIV/0!</v>
      </c>
      <c r="T48" s="49" t="str">
        <f>IFERROR(__xludf.DUMMYFUNCTION("AVERAGEIF(QUERY({TRANSPOSE(IMPORTRANGE(""https://docs.google.com/spreadsheets/d/1xAvmV1dqJN_ClTObvDEwOHmYidNfyL0iyWqhz4cxRUs/edit?usp=sharing"",""IN-案例損失機率!AO1:AX502""))},""select * where Col1='""&amp;$A48&amp;""'""),""&gt;0"")"),"#DIV/0!")</f>
        <v>#DIV/0!</v>
      </c>
      <c r="U48" s="49" t="str">
        <f>IFERROR(__xludf.DUMMYFUNCTION("AVERAGEIF(QUERY({TRANSPOSE(IMPORTRANGE(""https://docs.google.com/spreadsheets/d/1K-U1VOEkekSkvIuOTLramDSL5l6pb7stCKk-oIY8laE/edit?usp=share_link"",""IN-案例損失機率!AO1:AX502""))},""select * where Col1='""&amp;$A48&amp;""'""),""&gt;0"")"),"#DIV/0!")</f>
        <v>#DIV/0!</v>
      </c>
      <c r="V48" s="49" t="str">
        <f>IFERROR(__xludf.DUMMYFUNCTION("AVERAGEIF(QUERY({TRANSPOSE(IMPORTRANGE(""https://docs.google.com/spreadsheets/d/1Jm7uRJI6pOxy50jc0ZwXeixnUp6UO-mcnc53mLlV9lo/edit?usp=share_link"",""IN-案例損失機率!AO1:AX502""))},""select * where Col1='""&amp;$A48&amp;""'""),""&gt;0"")"),"#DIV/0!")</f>
        <v>#DIV/0!</v>
      </c>
      <c r="W48" s="49" t="str">
        <f>IFERROR(__xludf.DUMMYFUNCTION("AVERAGEIF(QUERY({TRANSPOSE(IMPORTRANGE(""https://docs.google.com/spreadsheets/d/1432r4Q6gFqKJ-l9xtbjR9no5K78N0hYLEmTJj5Y2aNY/edit?usp=share_link"",""IN-案例損失機率!AO1:AX502""))},""select * where Col1='""&amp;$A48&amp;""'""),""&gt;0"")"),"#DIV/0!")</f>
        <v>#DIV/0!</v>
      </c>
      <c r="X48" s="49" t="str">
        <f>IFERROR(__xludf.DUMMYFUNCTION("AVERAGEIF(QUERY({TRANSPOSE(IMPORTRANGE(""https://docs.google.com/spreadsheets/d/1DVXEaZ9hcV9qu8VolurcNxY5V8gQ8LsIi5a85Wsw9Po/edit?usp=share_link"",""IN-案例損失機率!AO1:AX502""))},""select * where Col1='""&amp;$A48&amp;""'""),""&gt;0"")"),"#DIV/0!")</f>
        <v>#DIV/0!</v>
      </c>
      <c r="Y48" s="49" t="str">
        <f>IFERROR(__xludf.DUMMYFUNCTION("AVERAGEIF(QUERY({TRANSPOSE(IMPORTRANGE(""https://docs.google.com/spreadsheets/d/1IcFK7Y-5zkWAlUD5cpc1mAs86lmwve_bgLw3wdZig8E/edit?usp=share_link"",""IN-案例損失機率!AO1:AX502""))},""select * where Col1='""&amp;$A48&amp;""'""),""&gt;0"")"),"#DIV/0!")</f>
        <v>#DIV/0!</v>
      </c>
      <c r="Z48" s="49" t="str">
        <f>IFERROR(__xludf.DUMMYFUNCTION("AVERAGEIF(QUERY({TRANSPOSE(IMPORTRANGE(""https://docs.google.com/spreadsheets/d/1Ixl8jtNz2EiMLY_QYD63IRT4j7L627seq4sLK3YISsw/edit?usp=share_link"",""IN-案例損失機率!AO1:AX502""))},""select * where Col1='""&amp;$A48&amp;""'""),""&gt;0"")"),"#DIV/0!")</f>
        <v>#DIV/0!</v>
      </c>
      <c r="AA48" s="49" t="str">
        <f>IFERROR(__xludf.DUMMYFUNCTION("AVERAGEIF(QUERY({TRANSPOSE(IMPORTRANGE(""https://docs.google.com/spreadsheets/d/1dJl4U62GKA5t7aapzzY2_9dSeZDTolcdr_bPV4nnAkw/edit?usp=share_link"",""IN-案例損失機率!AO1:AX502""))},""select * where Col1='""&amp;$A48&amp;""'""),""&gt;0"")"),"#DIV/0!")</f>
        <v>#DIV/0!</v>
      </c>
      <c r="AB48" s="49" t="str">
        <f>IFERROR(__xludf.DUMMYFUNCTION("AVERAGEIF(QUERY({TRANSPOSE(IMPORTRANGE(""https://docs.google.com/spreadsheets/d/1AMhlPsxJ_ORVhDRWyKbwTnx4gSymsO3qxr_6ZOoP86Q/edit?usp=share_link"",""IN-案例損失機率!AO1:AX502""))},""select * where Col1='""&amp;$A48&amp;""'""),""&gt;0"")"),"#DIV/0!")</f>
        <v>#DIV/0!</v>
      </c>
    </row>
    <row r="49" ht="30.0" customHeight="1">
      <c r="A49" s="45" t="s">
        <v>201</v>
      </c>
      <c r="B49" s="48" t="str">
        <f>IFERROR(__xludf.DUMMYFUNCTION("AVERAGEIF(QUERY({TRANSPOSE(IMPORTRANGE(""https://docs.google.com/spreadsheets/d/1YYNUZ9RW9034EMLDp5-m19i6R-xdTe70wberwaq-8zs/edit#gid=1778725847"",""IN-案例損失機率!AO1:AX502""))},""select * where Col1='""&amp;$A49&amp;""'""),""&gt;0"")"),"#DIV/0!")</f>
        <v>#DIV/0!</v>
      </c>
      <c r="C49" s="48" t="str">
        <f>IFERROR(__xludf.DUMMYFUNCTION("AVERAGEIF(QUERY({TRANSPOSE(IMPORTRANGE(""https://docs.google.com/spreadsheets/d/1_iJCYlYq4CcYNKhor4zgSP188oNelfImt8z59yoPJUc/edit?usp=share_link"",""IN-案例損失機率!AO1:AX502""))},""select * where Col1='""&amp;$A49&amp;""'""),""&gt;0"")"),"#DIV/0!")</f>
        <v>#DIV/0!</v>
      </c>
      <c r="D49" s="48" t="str">
        <f>IFERROR(__xludf.DUMMYFUNCTION("AVERAGEIF(QUERY({TRANSPOSE(IMPORTRANGE(""https://docs.google.com/spreadsheets/d/1kujxI94YuL9OSXWn6J6vWxv26Yj3pYgijIVivfOQPYk/edit?usp=share_link"",""IN-案例損失機率!AO1:AX502""))},""select * where Col1='""&amp;$A49&amp;""'""),""&gt;0"")"),"#DIV/0!")</f>
        <v>#DIV/0!</v>
      </c>
      <c r="E49" s="48" t="str">
        <f>IFERROR(__xludf.DUMMYFUNCTION("AVERAGEIF(QUERY({TRANSPOSE(IMPORTRANGE(""https://docs.google.com/spreadsheets/d/1U8udSCZ_QzoMBI6FBD9n_ubwu7PxMrD693JcQcNJpbc/edit?usp=share_link"",""IN-案例損失機率!AO1:AX502""))},""select * where Col1='""&amp;$A49&amp;""'""),""&gt;0"")"),"#DIV/0!")</f>
        <v>#DIV/0!</v>
      </c>
      <c r="F49" s="48" t="str">
        <f>IFERROR(__xludf.DUMMYFUNCTION("AVERAGEIF(QUERY({TRANSPOSE(IMPORTRANGE(""https://docs.google.com/spreadsheets/d/1M12lEnX_CHjDSTgWhN-WfG1etRC2LDWL58Z2o2sS0xE/edit?usp=share_link"",""IN-案例損失機率!AO1:AX502""))},""select * where Col1='""&amp;$A49&amp;""'""),""&gt;0"")"),"#DIV/0!")</f>
        <v>#DIV/0!</v>
      </c>
      <c r="G49" s="48" t="str">
        <f>IFERROR(__xludf.DUMMYFUNCTION("AVERAGEIF(QUERY({TRANSPOSE(IMPORTRANGE(""https://docs.google.com/spreadsheets/d/1S7pxpAN5Ncwwo59e1mhP5kasoSyiC1U3a_9vaq0MPlk/edit?usp=share_link"",""IN-案例損失機率!AO1:AX502""))},""select * where Col1='""&amp;$A49&amp;""'""),""&gt;0"")"),"#DIV/0!")</f>
        <v>#DIV/0!</v>
      </c>
      <c r="H49" s="48" t="str">
        <f>IFERROR(__xludf.DUMMYFUNCTION("AVERAGEIF(QUERY({TRANSPOSE(IMPORTRANGE(""https://docs.google.com/spreadsheets/d/1swlyjPL_3sDDfrJGrQny4r-QrjwgXeCGmP1u3YZ_-ms/edit?usp=share_link"",""IN-案例損失機率!AO1:AX502""))},""select * where Col1='""&amp;$A49&amp;""'""),""&gt;0"")"),"#DIV/0!")</f>
        <v>#DIV/0!</v>
      </c>
      <c r="I49" s="48" t="str">
        <f>IFERROR(__xludf.DUMMYFUNCTION("AVERAGEIF(QUERY({TRANSPOSE(IMPORTRANGE(""https://docs.google.com/spreadsheets/d/1qIf_B6VTAz6kngi0d8IjodYhVsIq-RV-31ghjlJHm-A/edit?usp=share_link"",""IN-案例損失機率!AO1:AX502""))},""select * where Col1='""&amp;$A49&amp;""'""),""&gt;0"")"),"#DIV/0!")</f>
        <v>#DIV/0!</v>
      </c>
      <c r="J49" s="48" t="str">
        <f>IFERROR(__xludf.DUMMYFUNCTION("AVERAGEIF(QUERY({TRANSPOSE(IMPORTRANGE(""https://docs.google.com/spreadsheets/d/1qfSt4Um3H5pMCqFySctVsMhprozDdhubgibRML1BPi4/edit?usp=share_link"",""IN-案例損失機率!AO1:AX502""))},""select * where Col1='""&amp;$A49&amp;""'""),""&gt;0"")"),"#DIV/0!")</f>
        <v>#DIV/0!</v>
      </c>
      <c r="K49" s="48" t="str">
        <f>IFERROR(__xludf.DUMMYFUNCTION("AVERAGEIF(QUERY({TRANSPOSE(IMPORTRANGE(""https://docs.google.com/spreadsheets/d/1V6tsygD1UFo9qrXN5fMConFU-KfSDWoR-aMUe8usYOg/edit?usp=share_link"",""IN-案例損失機率!AO1:AX502""))},""select * where Col1='""&amp;$A49&amp;""'""),""&gt;0"")"),"#DIV/0!")</f>
        <v>#DIV/0!</v>
      </c>
      <c r="L49" s="48" t="str">
        <f>IFERROR(__xludf.DUMMYFUNCTION("AVERAGEIF(QUERY({TRANSPOSE(IMPORTRANGE(""https://docs.google.com/spreadsheets/d/1_VCKf56QAmF0gpPF9ww3-uf7meSC9NZD2iLJ3YdNePM/edit?usp=share_link"",""IN-案例損失機率!AO1:AX502""))},""select * where Col1='""&amp;$A49&amp;""'""),""&gt;0"")"),"#DIV/0!")</f>
        <v>#DIV/0!</v>
      </c>
      <c r="M49" s="48" t="str">
        <f>IFERROR(__xludf.DUMMYFUNCTION("AVERAGEIF(QUERY({TRANSPOSE(IMPORTRANGE(""https://docs.google.com/spreadsheets/d/1RdNC4G3MORnnCixr7bZSlGgUGlE5RAADrt7YnSratHE/edit?usp=share_link"",""IN-案例損失機率!AO1:AX502""))},""select * where Col1='""&amp;$A49&amp;""'""),""&gt;0"")"),"#DIV/0!")</f>
        <v>#DIV/0!</v>
      </c>
      <c r="N49" s="48" t="str">
        <f>IFERROR(__xludf.DUMMYFUNCTION("AVERAGEIF(QUERY({TRANSPOSE(IMPORTRANGE(""https://docs.google.com/spreadsheets/d/1gC8hxK8PSzlgX-mN7fwX87dn5gLO10u3nIfnTiNWbuA/edit?usp=share_link"",""IN-案例損失機率!AO1:AX502""))},""select * where Col1='""&amp;$A49&amp;""'""),""&gt;0"")"),"#DIV/0!")</f>
        <v>#DIV/0!</v>
      </c>
      <c r="O49" s="48" t="str">
        <f>IFERROR(__xludf.DUMMYFUNCTION("AVERAGEIF(QUERY({TRANSPOSE(IMPORTRANGE(""https://docs.google.com/spreadsheets/d/1B8cPiZeIcOn-Qd3JgkHKMcjZB4fzL4_ujlvGw3F7sHM/edit?usp=share_link"",""IN-案例損失機率!AO1:AX502""))},""select * where Col1='""&amp;$A49&amp;""'""),""&gt;0"")"),"#DIV/0!")</f>
        <v>#DIV/0!</v>
      </c>
      <c r="P49" s="48" t="str">
        <f>IFERROR(__xludf.DUMMYFUNCTION("AVERAGEIF(QUERY({TRANSPOSE(IMPORTRANGE(""https://docs.google.com/spreadsheets/d/1U5S65h0MZPz8O8wfa1YOCM6kBTN1_8zRHlH6CIisNzg/edit#gid=1778725847"",""IN-案例損失機率!AO1:AX502""))},""select * where Col1='""&amp;$A49&amp;""'""),""&gt;0"")"),"#DIV/0!")</f>
        <v>#DIV/0!</v>
      </c>
      <c r="Q49" s="48" t="str">
        <f>IFERROR(__xludf.DUMMYFUNCTION("AVERAGEIF(QUERY({TRANSPOSE(IMPORTRANGE(""https://docs.google.com/spreadsheets/d/1tNYDxpMCjr8OhGILTiJmjMlz99VcOsC03_c_EZHBCac/edit?usp=share_link"",""IN-案例損失機率!AO1:AX502""))},""select * where Col1='""&amp;$A49&amp;""'""),""&gt;0"")"),"#DIV/0!")</f>
        <v>#DIV/0!</v>
      </c>
      <c r="R49" s="48" t="str">
        <f>IFERROR(__xludf.DUMMYFUNCTION("AVERAGEIF(QUERY({TRANSPOSE(IMPORTRANGE(""https://docs.google.com/spreadsheets/d/1vZozQ5iQ5VrH7k7m6S9TXIEHTDthf_o6vyslDgZcn5Q/edit?usp=share_link"",""IN-案例損失機率!AO1:AX502""))},""select * where Col1='""&amp;$A49&amp;""'""),""&gt;0"")"),"#DIV/0!")</f>
        <v>#DIV/0!</v>
      </c>
      <c r="S49" s="48" t="str">
        <f>IFERROR(__xludf.DUMMYFUNCTION("AVERAGEIF(QUERY({TRANSPOSE(IMPORTRANGE(""https://docs.google.com/spreadsheets/d/1PmUbHfZJzt7siSQTWGIhsEF35X21ca3eAvUqMAEdSJU/edit?usp=share_link"",""IN-案例損失機率!AO1:AX502""))},""select * where Col1='""&amp;$A49&amp;""'""),""&gt;0"")"),"#DIV/0!")</f>
        <v>#DIV/0!</v>
      </c>
      <c r="T49" s="48" t="str">
        <f>IFERROR(__xludf.DUMMYFUNCTION("AVERAGEIF(QUERY({TRANSPOSE(IMPORTRANGE(""https://docs.google.com/spreadsheets/d/1xAvmV1dqJN_ClTObvDEwOHmYidNfyL0iyWqhz4cxRUs/edit?usp=sharing"",""IN-案例損失機率!AO1:AX502""))},""select * where Col1='""&amp;$A49&amp;""'""),""&gt;0"")"),"#DIV/0!")</f>
        <v>#DIV/0!</v>
      </c>
      <c r="U49" s="48" t="str">
        <f>IFERROR(__xludf.DUMMYFUNCTION("AVERAGEIF(QUERY({TRANSPOSE(IMPORTRANGE(""https://docs.google.com/spreadsheets/d/1K-U1VOEkekSkvIuOTLramDSL5l6pb7stCKk-oIY8laE/edit?usp=share_link"",""IN-案例損失機率!AO1:AX502""))},""select * where Col1='""&amp;$A49&amp;""'""),""&gt;0"")"),"#DIV/0!")</f>
        <v>#DIV/0!</v>
      </c>
      <c r="V49" s="48" t="str">
        <f>IFERROR(__xludf.DUMMYFUNCTION("AVERAGEIF(QUERY({TRANSPOSE(IMPORTRANGE(""https://docs.google.com/spreadsheets/d/1Jm7uRJI6pOxy50jc0ZwXeixnUp6UO-mcnc53mLlV9lo/edit?usp=share_link"",""IN-案例損失機率!AO1:AX502""))},""select * where Col1='""&amp;$A49&amp;""'""),""&gt;0"")"),"#DIV/0!")</f>
        <v>#DIV/0!</v>
      </c>
      <c r="W49" s="48" t="str">
        <f>IFERROR(__xludf.DUMMYFUNCTION("AVERAGEIF(QUERY({TRANSPOSE(IMPORTRANGE(""https://docs.google.com/spreadsheets/d/1432r4Q6gFqKJ-l9xtbjR9no5K78N0hYLEmTJj5Y2aNY/edit?usp=share_link"",""IN-案例損失機率!AO1:AX502""))},""select * where Col1='""&amp;$A49&amp;""'""),""&gt;0"")"),"#DIV/0!")</f>
        <v>#DIV/0!</v>
      </c>
      <c r="X49" s="48" t="str">
        <f>IFERROR(__xludf.DUMMYFUNCTION("AVERAGEIF(QUERY({TRANSPOSE(IMPORTRANGE(""https://docs.google.com/spreadsheets/d/1DVXEaZ9hcV9qu8VolurcNxY5V8gQ8LsIi5a85Wsw9Po/edit?usp=share_link"",""IN-案例損失機率!AO1:AX502""))},""select * where Col1='""&amp;$A49&amp;""'""),""&gt;0"")"),"#DIV/0!")</f>
        <v>#DIV/0!</v>
      </c>
      <c r="Y49" s="48" t="str">
        <f>IFERROR(__xludf.DUMMYFUNCTION("AVERAGEIF(QUERY({TRANSPOSE(IMPORTRANGE(""https://docs.google.com/spreadsheets/d/1IcFK7Y-5zkWAlUD5cpc1mAs86lmwve_bgLw3wdZig8E/edit?usp=share_link"",""IN-案例損失機率!AO1:AX502""))},""select * where Col1='""&amp;$A49&amp;""'""),""&gt;0"")"),"#DIV/0!")</f>
        <v>#DIV/0!</v>
      </c>
      <c r="Z49" s="48" t="str">
        <f>IFERROR(__xludf.DUMMYFUNCTION("AVERAGEIF(QUERY({TRANSPOSE(IMPORTRANGE(""https://docs.google.com/spreadsheets/d/1Ixl8jtNz2EiMLY_QYD63IRT4j7L627seq4sLK3YISsw/edit?usp=share_link"",""IN-案例損失機率!AO1:AX502""))},""select * where Col1='""&amp;$A49&amp;""'""),""&gt;0"")"),"#DIV/0!")</f>
        <v>#DIV/0!</v>
      </c>
      <c r="AA49" s="48" t="str">
        <f>IFERROR(__xludf.DUMMYFUNCTION("AVERAGEIF(QUERY({TRANSPOSE(IMPORTRANGE(""https://docs.google.com/spreadsheets/d/1dJl4U62GKA5t7aapzzY2_9dSeZDTolcdr_bPV4nnAkw/edit?usp=share_link"",""IN-案例損失機率!AO1:AX502""))},""select * where Col1='""&amp;$A49&amp;""'""),""&gt;0"")"),"#DIV/0!")</f>
        <v>#DIV/0!</v>
      </c>
      <c r="AB49" s="48" t="str">
        <f>IFERROR(__xludf.DUMMYFUNCTION("AVERAGEIF(QUERY({TRANSPOSE(IMPORTRANGE(""https://docs.google.com/spreadsheets/d/1AMhlPsxJ_ORVhDRWyKbwTnx4gSymsO3qxr_6ZOoP86Q/edit?usp=share_link"",""IN-案例損失機率!AO1:AX502""))},""select * where Col1='""&amp;$A49&amp;""'""),""&gt;0"")"),"#DIV/0!")</f>
        <v>#DIV/0!</v>
      </c>
    </row>
    <row r="50" ht="30.0" customHeight="1">
      <c r="A50" s="45" t="s">
        <v>202</v>
      </c>
      <c r="B50" s="49" t="str">
        <f>IFERROR(__xludf.DUMMYFUNCTION("AVERAGEIF(QUERY({TRANSPOSE(IMPORTRANGE(""https://docs.google.com/spreadsheets/d/1YYNUZ9RW9034EMLDp5-m19i6R-xdTe70wberwaq-8zs/edit#gid=1778725847"",""IN-案例損失機率!AO1:AX502""))},""select * where Col1='""&amp;$A50&amp;""'""),""&gt;0"")"),"#DIV/0!")</f>
        <v>#DIV/0!</v>
      </c>
      <c r="C50" s="49" t="str">
        <f>IFERROR(__xludf.DUMMYFUNCTION("AVERAGEIF(QUERY({TRANSPOSE(IMPORTRANGE(""https://docs.google.com/spreadsheets/d/1_iJCYlYq4CcYNKhor4zgSP188oNelfImt8z59yoPJUc/edit?usp=share_link"",""IN-案例損失機率!AO1:AX502""))},""select * where Col1='""&amp;$A50&amp;""'""),""&gt;0"")"),"#DIV/0!")</f>
        <v>#DIV/0!</v>
      </c>
      <c r="D50" s="49" t="str">
        <f>IFERROR(__xludf.DUMMYFUNCTION("AVERAGEIF(QUERY({TRANSPOSE(IMPORTRANGE(""https://docs.google.com/spreadsheets/d/1kujxI94YuL9OSXWn6J6vWxv26Yj3pYgijIVivfOQPYk/edit?usp=share_link"",""IN-案例損失機率!AO1:AX502""))},""select * where Col1='""&amp;$A50&amp;""'""),""&gt;0"")"),"#DIV/0!")</f>
        <v>#DIV/0!</v>
      </c>
      <c r="E50" s="49" t="str">
        <f>IFERROR(__xludf.DUMMYFUNCTION("AVERAGEIF(QUERY({TRANSPOSE(IMPORTRANGE(""https://docs.google.com/spreadsheets/d/1U8udSCZ_QzoMBI6FBD9n_ubwu7PxMrD693JcQcNJpbc/edit?usp=share_link"",""IN-案例損失機率!AO1:AX502""))},""select * where Col1='""&amp;$A50&amp;""'""),""&gt;0"")"),"#DIV/0!")</f>
        <v>#DIV/0!</v>
      </c>
      <c r="F50" s="49" t="str">
        <f>IFERROR(__xludf.DUMMYFUNCTION("AVERAGEIF(QUERY({TRANSPOSE(IMPORTRANGE(""https://docs.google.com/spreadsheets/d/1M12lEnX_CHjDSTgWhN-WfG1etRC2LDWL58Z2o2sS0xE/edit?usp=share_link"",""IN-案例損失機率!AO1:AX502""))},""select * where Col1='""&amp;$A50&amp;""'""),""&gt;0"")"),"#DIV/0!")</f>
        <v>#DIV/0!</v>
      </c>
      <c r="G50" s="49" t="str">
        <f>IFERROR(__xludf.DUMMYFUNCTION("AVERAGEIF(QUERY({TRANSPOSE(IMPORTRANGE(""https://docs.google.com/spreadsheets/d/1S7pxpAN5Ncwwo59e1mhP5kasoSyiC1U3a_9vaq0MPlk/edit?usp=share_link"",""IN-案例損失機率!AO1:AX502""))},""select * where Col1='""&amp;$A50&amp;""'""),""&gt;0"")"),"#DIV/0!")</f>
        <v>#DIV/0!</v>
      </c>
      <c r="H50" s="49" t="str">
        <f>IFERROR(__xludf.DUMMYFUNCTION("AVERAGEIF(QUERY({TRANSPOSE(IMPORTRANGE(""https://docs.google.com/spreadsheets/d/1swlyjPL_3sDDfrJGrQny4r-QrjwgXeCGmP1u3YZ_-ms/edit?usp=share_link"",""IN-案例損失機率!AO1:AX502""))},""select * where Col1='""&amp;$A50&amp;""'""),""&gt;0"")"),"#DIV/0!")</f>
        <v>#DIV/0!</v>
      </c>
      <c r="I50" s="49" t="str">
        <f>IFERROR(__xludf.DUMMYFUNCTION("AVERAGEIF(QUERY({TRANSPOSE(IMPORTRANGE(""https://docs.google.com/spreadsheets/d/1qIf_B6VTAz6kngi0d8IjodYhVsIq-RV-31ghjlJHm-A/edit?usp=share_link"",""IN-案例損失機率!AO1:AX502""))},""select * where Col1='""&amp;$A50&amp;""'""),""&gt;0"")"),"#DIV/0!")</f>
        <v>#DIV/0!</v>
      </c>
      <c r="J50" s="49" t="str">
        <f>IFERROR(__xludf.DUMMYFUNCTION("AVERAGEIF(QUERY({TRANSPOSE(IMPORTRANGE(""https://docs.google.com/spreadsheets/d/1qfSt4Um3H5pMCqFySctVsMhprozDdhubgibRML1BPi4/edit?usp=share_link"",""IN-案例損失機率!AO1:AX502""))},""select * where Col1='""&amp;$A50&amp;""'""),""&gt;0"")"),"#DIV/0!")</f>
        <v>#DIV/0!</v>
      </c>
      <c r="K50" s="49" t="str">
        <f>IFERROR(__xludf.DUMMYFUNCTION("AVERAGEIF(QUERY({TRANSPOSE(IMPORTRANGE(""https://docs.google.com/spreadsheets/d/1V6tsygD1UFo9qrXN5fMConFU-KfSDWoR-aMUe8usYOg/edit?usp=share_link"",""IN-案例損失機率!AO1:AX502""))},""select * where Col1='""&amp;$A50&amp;""'""),""&gt;0"")"),"#DIV/0!")</f>
        <v>#DIV/0!</v>
      </c>
      <c r="L50" s="49" t="str">
        <f>IFERROR(__xludf.DUMMYFUNCTION("AVERAGEIF(QUERY({TRANSPOSE(IMPORTRANGE(""https://docs.google.com/spreadsheets/d/1_VCKf56QAmF0gpPF9ww3-uf7meSC9NZD2iLJ3YdNePM/edit?usp=share_link"",""IN-案例損失機率!AO1:AX502""))},""select * where Col1='""&amp;$A50&amp;""'""),""&gt;0"")"),"#DIV/0!")</f>
        <v>#DIV/0!</v>
      </c>
      <c r="M50" s="49" t="str">
        <f>IFERROR(__xludf.DUMMYFUNCTION("AVERAGEIF(QUERY({TRANSPOSE(IMPORTRANGE(""https://docs.google.com/spreadsheets/d/1RdNC4G3MORnnCixr7bZSlGgUGlE5RAADrt7YnSratHE/edit?usp=share_link"",""IN-案例損失機率!AO1:AX502""))},""select * where Col1='""&amp;$A50&amp;""'""),""&gt;0"")"),"#DIV/0!")</f>
        <v>#DIV/0!</v>
      </c>
      <c r="N50" s="49" t="str">
        <f>IFERROR(__xludf.DUMMYFUNCTION("AVERAGEIF(QUERY({TRANSPOSE(IMPORTRANGE(""https://docs.google.com/spreadsheets/d/1gC8hxK8PSzlgX-mN7fwX87dn5gLO10u3nIfnTiNWbuA/edit?usp=share_link"",""IN-案例損失機率!AO1:AX502""))},""select * where Col1='""&amp;$A50&amp;""'""),""&gt;0"")"),"#DIV/0!")</f>
        <v>#DIV/0!</v>
      </c>
      <c r="O50" s="49" t="str">
        <f>IFERROR(__xludf.DUMMYFUNCTION("AVERAGEIF(QUERY({TRANSPOSE(IMPORTRANGE(""https://docs.google.com/spreadsheets/d/1B8cPiZeIcOn-Qd3JgkHKMcjZB4fzL4_ujlvGw3F7sHM/edit?usp=share_link"",""IN-案例損失機率!AO1:AX502""))},""select * where Col1='""&amp;$A50&amp;""'""),""&gt;0"")"),"#DIV/0!")</f>
        <v>#DIV/0!</v>
      </c>
      <c r="P50" s="49" t="str">
        <f>IFERROR(__xludf.DUMMYFUNCTION("AVERAGEIF(QUERY({TRANSPOSE(IMPORTRANGE(""https://docs.google.com/spreadsheets/d/1U5S65h0MZPz8O8wfa1YOCM6kBTN1_8zRHlH6CIisNzg/edit#gid=1778725847"",""IN-案例損失機率!AO1:AX502""))},""select * where Col1='""&amp;$A50&amp;""'""),""&gt;0"")"),"#DIV/0!")</f>
        <v>#DIV/0!</v>
      </c>
      <c r="Q50" s="49" t="str">
        <f>IFERROR(__xludf.DUMMYFUNCTION("AVERAGEIF(QUERY({TRANSPOSE(IMPORTRANGE(""https://docs.google.com/spreadsheets/d/1tNYDxpMCjr8OhGILTiJmjMlz99VcOsC03_c_EZHBCac/edit?usp=share_link"",""IN-案例損失機率!AO1:AX502""))},""select * where Col1='""&amp;$A50&amp;""'""),""&gt;0"")"),"#DIV/0!")</f>
        <v>#DIV/0!</v>
      </c>
      <c r="R50" s="49" t="str">
        <f>IFERROR(__xludf.DUMMYFUNCTION("AVERAGEIF(QUERY({TRANSPOSE(IMPORTRANGE(""https://docs.google.com/spreadsheets/d/1vZozQ5iQ5VrH7k7m6S9TXIEHTDthf_o6vyslDgZcn5Q/edit?usp=share_link"",""IN-案例損失機率!AO1:AX502""))},""select * where Col1='""&amp;$A50&amp;""'""),""&gt;0"")"),"#DIV/0!")</f>
        <v>#DIV/0!</v>
      </c>
      <c r="S50" s="49" t="str">
        <f>IFERROR(__xludf.DUMMYFUNCTION("AVERAGEIF(QUERY({TRANSPOSE(IMPORTRANGE(""https://docs.google.com/spreadsheets/d/1PmUbHfZJzt7siSQTWGIhsEF35X21ca3eAvUqMAEdSJU/edit?usp=share_link"",""IN-案例損失機率!AO1:AX502""))},""select * where Col1='""&amp;$A50&amp;""'""),""&gt;0"")"),"#DIV/0!")</f>
        <v>#DIV/0!</v>
      </c>
      <c r="T50" s="49" t="str">
        <f>IFERROR(__xludf.DUMMYFUNCTION("AVERAGEIF(QUERY({TRANSPOSE(IMPORTRANGE(""https://docs.google.com/spreadsheets/d/1xAvmV1dqJN_ClTObvDEwOHmYidNfyL0iyWqhz4cxRUs/edit?usp=sharing"",""IN-案例損失機率!AO1:AX502""))},""select * where Col1='""&amp;$A50&amp;""'""),""&gt;0"")"),"#DIV/0!")</f>
        <v>#DIV/0!</v>
      </c>
      <c r="U50" s="49" t="str">
        <f>IFERROR(__xludf.DUMMYFUNCTION("AVERAGEIF(QUERY({TRANSPOSE(IMPORTRANGE(""https://docs.google.com/spreadsheets/d/1K-U1VOEkekSkvIuOTLramDSL5l6pb7stCKk-oIY8laE/edit?usp=share_link"",""IN-案例損失機率!AO1:AX502""))},""select * where Col1='""&amp;$A50&amp;""'""),""&gt;0"")"),"#DIV/0!")</f>
        <v>#DIV/0!</v>
      </c>
      <c r="V50" s="49" t="str">
        <f>IFERROR(__xludf.DUMMYFUNCTION("AVERAGEIF(QUERY({TRANSPOSE(IMPORTRANGE(""https://docs.google.com/spreadsheets/d/1Jm7uRJI6pOxy50jc0ZwXeixnUp6UO-mcnc53mLlV9lo/edit?usp=share_link"",""IN-案例損失機率!AO1:AX502""))},""select * where Col1='""&amp;$A50&amp;""'""),""&gt;0"")"),"#DIV/0!")</f>
        <v>#DIV/0!</v>
      </c>
      <c r="W50" s="49" t="str">
        <f>IFERROR(__xludf.DUMMYFUNCTION("AVERAGEIF(QUERY({TRANSPOSE(IMPORTRANGE(""https://docs.google.com/spreadsheets/d/1432r4Q6gFqKJ-l9xtbjR9no5K78N0hYLEmTJj5Y2aNY/edit?usp=share_link"",""IN-案例損失機率!AO1:AX502""))},""select * where Col1='""&amp;$A50&amp;""'""),""&gt;0"")"),"#DIV/0!")</f>
        <v>#DIV/0!</v>
      </c>
      <c r="X50" s="49" t="str">
        <f>IFERROR(__xludf.DUMMYFUNCTION("AVERAGEIF(QUERY({TRANSPOSE(IMPORTRANGE(""https://docs.google.com/spreadsheets/d/1DVXEaZ9hcV9qu8VolurcNxY5V8gQ8LsIi5a85Wsw9Po/edit?usp=share_link"",""IN-案例損失機率!AO1:AX502""))},""select * where Col1='""&amp;$A50&amp;""'""),""&gt;0"")"),"#DIV/0!")</f>
        <v>#DIV/0!</v>
      </c>
      <c r="Y50" s="49" t="str">
        <f>IFERROR(__xludf.DUMMYFUNCTION("AVERAGEIF(QUERY({TRANSPOSE(IMPORTRANGE(""https://docs.google.com/spreadsheets/d/1IcFK7Y-5zkWAlUD5cpc1mAs86lmwve_bgLw3wdZig8E/edit?usp=share_link"",""IN-案例損失機率!AO1:AX502""))},""select * where Col1='""&amp;$A50&amp;""'""),""&gt;0"")"),"#DIV/0!")</f>
        <v>#DIV/0!</v>
      </c>
      <c r="Z50" s="49" t="str">
        <f>IFERROR(__xludf.DUMMYFUNCTION("AVERAGEIF(QUERY({TRANSPOSE(IMPORTRANGE(""https://docs.google.com/spreadsheets/d/1Ixl8jtNz2EiMLY_QYD63IRT4j7L627seq4sLK3YISsw/edit?usp=share_link"",""IN-案例損失機率!AO1:AX502""))},""select * where Col1='""&amp;$A50&amp;""'""),""&gt;0"")"),"#DIV/0!")</f>
        <v>#DIV/0!</v>
      </c>
      <c r="AA50" s="49" t="str">
        <f>IFERROR(__xludf.DUMMYFUNCTION("AVERAGEIF(QUERY({TRANSPOSE(IMPORTRANGE(""https://docs.google.com/spreadsheets/d/1dJl4U62GKA5t7aapzzY2_9dSeZDTolcdr_bPV4nnAkw/edit?usp=share_link"",""IN-案例損失機率!AO1:AX502""))},""select * where Col1='""&amp;$A50&amp;""'""),""&gt;0"")"),"#DIV/0!")</f>
        <v>#DIV/0!</v>
      </c>
      <c r="AB50" s="49" t="str">
        <f>IFERROR(__xludf.DUMMYFUNCTION("AVERAGEIF(QUERY({TRANSPOSE(IMPORTRANGE(""https://docs.google.com/spreadsheets/d/1AMhlPsxJ_ORVhDRWyKbwTnx4gSymsO3qxr_6ZOoP86Q/edit?usp=share_link"",""IN-案例損失機率!AO1:AX502""))},""select * where Col1='""&amp;$A50&amp;""'""),""&gt;0"")"),"#DIV/0!")</f>
        <v>#DIV/0!</v>
      </c>
    </row>
    <row r="51" ht="30.0" customHeight="1">
      <c r="A51" s="45" t="s">
        <v>203</v>
      </c>
      <c r="B51" s="48" t="str">
        <f>IFERROR(__xludf.DUMMYFUNCTION("AVERAGEIF(QUERY({TRANSPOSE(IMPORTRANGE(""https://docs.google.com/spreadsheets/d/1YYNUZ9RW9034EMLDp5-m19i6R-xdTe70wberwaq-8zs/edit#gid=1778725847"",""IN-案例損失機率!AO1:AX502""))},""select * where Col1='""&amp;$A51&amp;""'""),""&gt;0"")"),"#DIV/0!")</f>
        <v>#DIV/0!</v>
      </c>
      <c r="C51" s="48" t="str">
        <f>IFERROR(__xludf.DUMMYFUNCTION("AVERAGEIF(QUERY({TRANSPOSE(IMPORTRANGE(""https://docs.google.com/spreadsheets/d/1_iJCYlYq4CcYNKhor4zgSP188oNelfImt8z59yoPJUc/edit?usp=share_link"",""IN-案例損失機率!AO1:AX502""))},""select * where Col1='""&amp;$A51&amp;""'""),""&gt;0"")"),"#DIV/0!")</f>
        <v>#DIV/0!</v>
      </c>
      <c r="D51" s="48" t="str">
        <f>IFERROR(__xludf.DUMMYFUNCTION("AVERAGEIF(QUERY({TRANSPOSE(IMPORTRANGE(""https://docs.google.com/spreadsheets/d/1kujxI94YuL9OSXWn6J6vWxv26Yj3pYgijIVivfOQPYk/edit?usp=share_link"",""IN-案例損失機率!AO1:AX502""))},""select * where Col1='""&amp;$A51&amp;""'""),""&gt;0"")"),"#DIV/0!")</f>
        <v>#DIV/0!</v>
      </c>
      <c r="E51" s="48" t="str">
        <f>IFERROR(__xludf.DUMMYFUNCTION("AVERAGEIF(QUERY({TRANSPOSE(IMPORTRANGE(""https://docs.google.com/spreadsheets/d/1U8udSCZ_QzoMBI6FBD9n_ubwu7PxMrD693JcQcNJpbc/edit?usp=share_link"",""IN-案例損失機率!AO1:AX502""))},""select * where Col1='""&amp;$A51&amp;""'""),""&gt;0"")"),"#DIV/0!")</f>
        <v>#DIV/0!</v>
      </c>
      <c r="F51" s="48" t="str">
        <f>IFERROR(__xludf.DUMMYFUNCTION("AVERAGEIF(QUERY({TRANSPOSE(IMPORTRANGE(""https://docs.google.com/spreadsheets/d/1M12lEnX_CHjDSTgWhN-WfG1etRC2LDWL58Z2o2sS0xE/edit?usp=share_link"",""IN-案例損失機率!AO1:AX502""))},""select * where Col1='""&amp;$A51&amp;""'""),""&gt;0"")"),"#DIV/0!")</f>
        <v>#DIV/0!</v>
      </c>
      <c r="G51" s="48" t="str">
        <f>IFERROR(__xludf.DUMMYFUNCTION("AVERAGEIF(QUERY({TRANSPOSE(IMPORTRANGE(""https://docs.google.com/spreadsheets/d/1S7pxpAN5Ncwwo59e1mhP5kasoSyiC1U3a_9vaq0MPlk/edit?usp=share_link"",""IN-案例損失機率!AO1:AX502""))},""select * where Col1='""&amp;$A51&amp;""'""),""&gt;0"")"),"#DIV/0!")</f>
        <v>#DIV/0!</v>
      </c>
      <c r="H51" s="48" t="str">
        <f>IFERROR(__xludf.DUMMYFUNCTION("AVERAGEIF(QUERY({TRANSPOSE(IMPORTRANGE(""https://docs.google.com/spreadsheets/d/1swlyjPL_3sDDfrJGrQny4r-QrjwgXeCGmP1u3YZ_-ms/edit?usp=share_link"",""IN-案例損失機率!AO1:AX502""))},""select * where Col1='""&amp;$A51&amp;""'""),""&gt;0"")"),"#DIV/0!")</f>
        <v>#DIV/0!</v>
      </c>
      <c r="I51" s="48" t="str">
        <f>IFERROR(__xludf.DUMMYFUNCTION("AVERAGEIF(QUERY({TRANSPOSE(IMPORTRANGE(""https://docs.google.com/spreadsheets/d/1qIf_B6VTAz6kngi0d8IjodYhVsIq-RV-31ghjlJHm-A/edit?usp=share_link"",""IN-案例損失機率!AO1:AX502""))},""select * where Col1='""&amp;$A51&amp;""'""),""&gt;0"")"),"#DIV/0!")</f>
        <v>#DIV/0!</v>
      </c>
      <c r="J51" s="48" t="str">
        <f>IFERROR(__xludf.DUMMYFUNCTION("AVERAGEIF(QUERY({TRANSPOSE(IMPORTRANGE(""https://docs.google.com/spreadsheets/d/1qfSt4Um3H5pMCqFySctVsMhprozDdhubgibRML1BPi4/edit?usp=share_link"",""IN-案例損失機率!AO1:AX502""))},""select * where Col1='""&amp;$A51&amp;""'""),""&gt;0"")"),"#DIV/0!")</f>
        <v>#DIV/0!</v>
      </c>
      <c r="K51" s="48" t="str">
        <f>IFERROR(__xludf.DUMMYFUNCTION("AVERAGEIF(QUERY({TRANSPOSE(IMPORTRANGE(""https://docs.google.com/spreadsheets/d/1V6tsygD1UFo9qrXN5fMConFU-KfSDWoR-aMUe8usYOg/edit?usp=share_link"",""IN-案例損失機率!AO1:AX502""))},""select * where Col1='""&amp;$A51&amp;""'""),""&gt;0"")"),"#DIV/0!")</f>
        <v>#DIV/0!</v>
      </c>
      <c r="L51" s="48" t="str">
        <f>IFERROR(__xludf.DUMMYFUNCTION("AVERAGEIF(QUERY({TRANSPOSE(IMPORTRANGE(""https://docs.google.com/spreadsheets/d/1_VCKf56QAmF0gpPF9ww3-uf7meSC9NZD2iLJ3YdNePM/edit?usp=share_link"",""IN-案例損失機率!AO1:AX502""))},""select * where Col1='""&amp;$A51&amp;""'""),""&gt;0"")"),"#DIV/0!")</f>
        <v>#DIV/0!</v>
      </c>
      <c r="M51" s="48" t="str">
        <f>IFERROR(__xludf.DUMMYFUNCTION("AVERAGEIF(QUERY({TRANSPOSE(IMPORTRANGE(""https://docs.google.com/spreadsheets/d/1RdNC4G3MORnnCixr7bZSlGgUGlE5RAADrt7YnSratHE/edit?usp=share_link"",""IN-案例損失機率!AO1:AX502""))},""select * where Col1='""&amp;$A51&amp;""'""),""&gt;0"")"),"#DIV/0!")</f>
        <v>#DIV/0!</v>
      </c>
      <c r="N51" s="48" t="str">
        <f>IFERROR(__xludf.DUMMYFUNCTION("AVERAGEIF(QUERY({TRANSPOSE(IMPORTRANGE(""https://docs.google.com/spreadsheets/d/1gC8hxK8PSzlgX-mN7fwX87dn5gLO10u3nIfnTiNWbuA/edit?usp=share_link"",""IN-案例損失機率!AO1:AX502""))},""select * where Col1='""&amp;$A51&amp;""'""),""&gt;0"")"),"#DIV/0!")</f>
        <v>#DIV/0!</v>
      </c>
      <c r="O51" s="48" t="str">
        <f>IFERROR(__xludf.DUMMYFUNCTION("AVERAGEIF(QUERY({TRANSPOSE(IMPORTRANGE(""https://docs.google.com/spreadsheets/d/1B8cPiZeIcOn-Qd3JgkHKMcjZB4fzL4_ujlvGw3F7sHM/edit?usp=share_link"",""IN-案例損失機率!AO1:AX502""))},""select * where Col1='""&amp;$A51&amp;""'""),""&gt;0"")"),"#DIV/0!")</f>
        <v>#DIV/0!</v>
      </c>
      <c r="P51" s="48" t="str">
        <f>IFERROR(__xludf.DUMMYFUNCTION("AVERAGEIF(QUERY({TRANSPOSE(IMPORTRANGE(""https://docs.google.com/spreadsheets/d/1U5S65h0MZPz8O8wfa1YOCM6kBTN1_8zRHlH6CIisNzg/edit#gid=1778725847"",""IN-案例損失機率!AO1:AX502""))},""select * where Col1='""&amp;$A51&amp;""'""),""&gt;0"")"),"#DIV/0!")</f>
        <v>#DIV/0!</v>
      </c>
      <c r="Q51" s="48" t="str">
        <f>IFERROR(__xludf.DUMMYFUNCTION("AVERAGEIF(QUERY({TRANSPOSE(IMPORTRANGE(""https://docs.google.com/spreadsheets/d/1tNYDxpMCjr8OhGILTiJmjMlz99VcOsC03_c_EZHBCac/edit?usp=share_link"",""IN-案例損失機率!AO1:AX502""))},""select * where Col1='""&amp;$A51&amp;""'""),""&gt;0"")"),"#DIV/0!")</f>
        <v>#DIV/0!</v>
      </c>
      <c r="R51" s="48" t="str">
        <f>IFERROR(__xludf.DUMMYFUNCTION("AVERAGEIF(QUERY({TRANSPOSE(IMPORTRANGE(""https://docs.google.com/spreadsheets/d/1vZozQ5iQ5VrH7k7m6S9TXIEHTDthf_o6vyslDgZcn5Q/edit?usp=share_link"",""IN-案例損失機率!AO1:AX502""))},""select * where Col1='""&amp;$A51&amp;""'""),""&gt;0"")"),"#DIV/0!")</f>
        <v>#DIV/0!</v>
      </c>
      <c r="S51" s="48" t="str">
        <f>IFERROR(__xludf.DUMMYFUNCTION("AVERAGEIF(QUERY({TRANSPOSE(IMPORTRANGE(""https://docs.google.com/spreadsheets/d/1PmUbHfZJzt7siSQTWGIhsEF35X21ca3eAvUqMAEdSJU/edit?usp=share_link"",""IN-案例損失機率!AO1:AX502""))},""select * where Col1='""&amp;$A51&amp;""'""),""&gt;0"")"),"#DIV/0!")</f>
        <v>#DIV/0!</v>
      </c>
      <c r="T51" s="48" t="str">
        <f>IFERROR(__xludf.DUMMYFUNCTION("AVERAGEIF(QUERY({TRANSPOSE(IMPORTRANGE(""https://docs.google.com/spreadsheets/d/1xAvmV1dqJN_ClTObvDEwOHmYidNfyL0iyWqhz4cxRUs/edit?usp=sharing"",""IN-案例損失機率!AO1:AX502""))},""select * where Col1='""&amp;$A51&amp;""'""),""&gt;0"")"),"#DIV/0!")</f>
        <v>#DIV/0!</v>
      </c>
      <c r="U51" s="48" t="str">
        <f>IFERROR(__xludf.DUMMYFUNCTION("AVERAGEIF(QUERY({TRANSPOSE(IMPORTRANGE(""https://docs.google.com/spreadsheets/d/1K-U1VOEkekSkvIuOTLramDSL5l6pb7stCKk-oIY8laE/edit?usp=share_link"",""IN-案例損失機率!AO1:AX502""))},""select * where Col1='""&amp;$A51&amp;""'""),""&gt;0"")"),"#DIV/0!")</f>
        <v>#DIV/0!</v>
      </c>
      <c r="V51" s="48" t="str">
        <f>IFERROR(__xludf.DUMMYFUNCTION("AVERAGEIF(QUERY({TRANSPOSE(IMPORTRANGE(""https://docs.google.com/spreadsheets/d/1Jm7uRJI6pOxy50jc0ZwXeixnUp6UO-mcnc53mLlV9lo/edit?usp=share_link"",""IN-案例損失機率!AO1:AX502""))},""select * where Col1='""&amp;$A51&amp;""'""),""&gt;0"")"),"#DIV/0!")</f>
        <v>#DIV/0!</v>
      </c>
      <c r="W51" s="48" t="str">
        <f>IFERROR(__xludf.DUMMYFUNCTION("AVERAGEIF(QUERY({TRANSPOSE(IMPORTRANGE(""https://docs.google.com/spreadsheets/d/1432r4Q6gFqKJ-l9xtbjR9no5K78N0hYLEmTJj5Y2aNY/edit?usp=share_link"",""IN-案例損失機率!AO1:AX502""))},""select * where Col1='""&amp;$A51&amp;""'""),""&gt;0"")"),"#DIV/0!")</f>
        <v>#DIV/0!</v>
      </c>
      <c r="X51" s="48" t="str">
        <f>IFERROR(__xludf.DUMMYFUNCTION("AVERAGEIF(QUERY({TRANSPOSE(IMPORTRANGE(""https://docs.google.com/spreadsheets/d/1DVXEaZ9hcV9qu8VolurcNxY5V8gQ8LsIi5a85Wsw9Po/edit?usp=share_link"",""IN-案例損失機率!AO1:AX502""))},""select * where Col1='""&amp;$A51&amp;""'""),""&gt;0"")"),"#DIV/0!")</f>
        <v>#DIV/0!</v>
      </c>
      <c r="Y51" s="48" t="str">
        <f>IFERROR(__xludf.DUMMYFUNCTION("AVERAGEIF(QUERY({TRANSPOSE(IMPORTRANGE(""https://docs.google.com/spreadsheets/d/1IcFK7Y-5zkWAlUD5cpc1mAs86lmwve_bgLw3wdZig8E/edit?usp=share_link"",""IN-案例損失機率!AO1:AX502""))},""select * where Col1='""&amp;$A51&amp;""'""),""&gt;0"")"),"#DIV/0!")</f>
        <v>#DIV/0!</v>
      </c>
      <c r="Z51" s="48" t="str">
        <f>IFERROR(__xludf.DUMMYFUNCTION("AVERAGEIF(QUERY({TRANSPOSE(IMPORTRANGE(""https://docs.google.com/spreadsheets/d/1Ixl8jtNz2EiMLY_QYD63IRT4j7L627seq4sLK3YISsw/edit?usp=share_link"",""IN-案例損失機率!AO1:AX502""))},""select * where Col1='""&amp;$A51&amp;""'""),""&gt;0"")"),"#DIV/0!")</f>
        <v>#DIV/0!</v>
      </c>
      <c r="AA51" s="48" t="str">
        <f>IFERROR(__xludf.DUMMYFUNCTION("AVERAGEIF(QUERY({TRANSPOSE(IMPORTRANGE(""https://docs.google.com/spreadsheets/d/1dJl4U62GKA5t7aapzzY2_9dSeZDTolcdr_bPV4nnAkw/edit?usp=share_link"",""IN-案例損失機率!AO1:AX502""))},""select * where Col1='""&amp;$A51&amp;""'""),""&gt;0"")"),"#DIV/0!")</f>
        <v>#DIV/0!</v>
      </c>
      <c r="AB51" s="48" t="str">
        <f>IFERROR(__xludf.DUMMYFUNCTION("AVERAGEIF(QUERY({TRANSPOSE(IMPORTRANGE(""https://docs.google.com/spreadsheets/d/1AMhlPsxJ_ORVhDRWyKbwTnx4gSymsO3qxr_6ZOoP86Q/edit?usp=share_link"",""IN-案例損失機率!AO1:AX502""))},""select * where Col1='""&amp;$A51&amp;""'""),""&gt;0"")"),"#DIV/0!")</f>
        <v>#DIV/0!</v>
      </c>
    </row>
    <row r="52" ht="30.0" customHeight="1">
      <c r="A52" s="45" t="s">
        <v>204</v>
      </c>
      <c r="B52" s="49" t="str">
        <f>IFERROR(__xludf.DUMMYFUNCTION("AVERAGEIF(QUERY({TRANSPOSE(IMPORTRANGE(""https://docs.google.com/spreadsheets/d/1YYNUZ9RW9034EMLDp5-m19i6R-xdTe70wberwaq-8zs/edit#gid=1778725847"",""IN-案例損失機率!AY1:BH502""))},""select * where Col1='""&amp;$A52&amp;""'""),""&gt;0"")"),"#DIV/0!")</f>
        <v>#DIV/0!</v>
      </c>
      <c r="C52" s="49" t="str">
        <f>IFERROR(__xludf.DUMMYFUNCTION("AVERAGEIF(QUERY({TRANSPOSE(IMPORTRANGE(""https://docs.google.com/spreadsheets/d/1_iJCYlYq4CcYNKhor4zgSP188oNelfImt8z59yoPJUc/edit?usp=share_link"",""IN-案例損失機率!AY1:BH502""))},""select * where Col1='""&amp;$A52&amp;""'""),""&gt;0"")"),"#DIV/0!")</f>
        <v>#DIV/0!</v>
      </c>
      <c r="D52" s="49" t="str">
        <f>IFERROR(__xludf.DUMMYFUNCTION("AVERAGEIF(QUERY({TRANSPOSE(IMPORTRANGE(""https://docs.google.com/spreadsheets/d/1kujxI94YuL9OSXWn6J6vWxv26Yj3pYgijIVivfOQPYk/edit?usp=share_link"",""IN-案例損失機率!AY1:BH502""))},""select * where Col1='""&amp;$A52&amp;""'""),""&gt;0"")"),"#DIV/0!")</f>
        <v>#DIV/0!</v>
      </c>
      <c r="E52" s="49" t="str">
        <f>IFERROR(__xludf.DUMMYFUNCTION("AVERAGEIF(QUERY({TRANSPOSE(IMPORTRANGE(""https://docs.google.com/spreadsheets/d/1U8udSCZ_QzoMBI6FBD9n_ubwu7PxMrD693JcQcNJpbc/edit?usp=share_link"",""IN-案例損失機率!AY1:BH502""))},""select * where Col1='""&amp;$A52&amp;""'""),""&gt;0"")"),"#DIV/0!")</f>
        <v>#DIV/0!</v>
      </c>
      <c r="F52" s="49" t="str">
        <f>IFERROR(__xludf.DUMMYFUNCTION("AVERAGEIF(QUERY({TRANSPOSE(IMPORTRANGE(""https://docs.google.com/spreadsheets/d/1M12lEnX_CHjDSTgWhN-WfG1etRC2LDWL58Z2o2sS0xE/edit?usp=share_link"",""IN-案例損失機率!AY1:BH502""))},""select * where Col1='""&amp;$A52&amp;""'""),""&gt;0"")"),"#DIV/0!")</f>
        <v>#DIV/0!</v>
      </c>
      <c r="G52" s="49" t="str">
        <f>IFERROR(__xludf.DUMMYFUNCTION("AVERAGEIF(QUERY({TRANSPOSE(IMPORTRANGE(""https://docs.google.com/spreadsheets/d/1S7pxpAN5Ncwwo59e1mhP5kasoSyiC1U3a_9vaq0MPlk/edit?usp=share_link"",""IN-案例損失機率!AY1:BH502""))},""select * where Col1='""&amp;$A52&amp;""'""),""&gt;0"")"),"#DIV/0!")</f>
        <v>#DIV/0!</v>
      </c>
      <c r="H52" s="49" t="str">
        <f>IFERROR(__xludf.DUMMYFUNCTION("AVERAGEIF(QUERY({TRANSPOSE(IMPORTRANGE(""https://docs.google.com/spreadsheets/d/1swlyjPL_3sDDfrJGrQny4r-QrjwgXeCGmP1u3YZ_-ms/edit?usp=share_link"",""IN-案例損失機率!AY1:BH502""))},""select * where Col1='""&amp;$A52&amp;""'""),""&gt;0"")"),"#DIV/0!")</f>
        <v>#DIV/0!</v>
      </c>
      <c r="I52" s="49" t="str">
        <f>IFERROR(__xludf.DUMMYFUNCTION("AVERAGEIF(QUERY({TRANSPOSE(IMPORTRANGE(""https://docs.google.com/spreadsheets/d/1qIf_B6VTAz6kngi0d8IjodYhVsIq-RV-31ghjlJHm-A/edit?usp=share_link"",""IN-案例損失機率!AY1:BH502""))},""select * where Col1='""&amp;$A52&amp;""'""),""&gt;0"")"),"#DIV/0!")</f>
        <v>#DIV/0!</v>
      </c>
      <c r="J52" s="49" t="str">
        <f>IFERROR(__xludf.DUMMYFUNCTION("AVERAGEIF(QUERY({TRANSPOSE(IMPORTRANGE(""https://docs.google.com/spreadsheets/d/1qfSt4Um3H5pMCqFySctVsMhprozDdhubgibRML1BPi4/edit?usp=share_link"",""IN-案例損失機率!AY1:BH502""))},""select * where Col1='""&amp;$A52&amp;""'""),""&gt;0"")"),"#DIV/0!")</f>
        <v>#DIV/0!</v>
      </c>
      <c r="K52" s="49" t="str">
        <f>IFERROR(__xludf.DUMMYFUNCTION("AVERAGEIF(QUERY({TRANSPOSE(IMPORTRANGE(""https://docs.google.com/spreadsheets/d/1V6tsygD1UFo9qrXN5fMConFU-KfSDWoR-aMUe8usYOg/edit?usp=share_link"",""IN-案例損失機率!AY1:BH502""))},""select * where Col1='""&amp;$A52&amp;""'""),""&gt;0"")"),"#DIV/0!")</f>
        <v>#DIV/0!</v>
      </c>
      <c r="L52" s="49" t="str">
        <f>IFERROR(__xludf.DUMMYFUNCTION("AVERAGEIF(QUERY({TRANSPOSE(IMPORTRANGE(""https://docs.google.com/spreadsheets/d/1_VCKf56QAmF0gpPF9ww3-uf7meSC9NZD2iLJ3YdNePM/edit?usp=share_link"",""IN-案例損失機率!AY1:BH502""))},""select * where Col1='""&amp;$A52&amp;""'""),""&gt;0"")"),"#DIV/0!")</f>
        <v>#DIV/0!</v>
      </c>
      <c r="M52" s="49" t="str">
        <f>IFERROR(__xludf.DUMMYFUNCTION("AVERAGEIF(QUERY({TRANSPOSE(IMPORTRANGE(""https://docs.google.com/spreadsheets/d/1RdNC4G3MORnnCixr7bZSlGgUGlE5RAADrt7YnSratHE/edit?usp=share_link"",""IN-案例損失機率!AY1:BH502""))},""select * where Col1='""&amp;$A52&amp;""'""),""&gt;0"")"),"#DIV/0!")</f>
        <v>#DIV/0!</v>
      </c>
      <c r="N52" s="49" t="str">
        <f>IFERROR(__xludf.DUMMYFUNCTION("AVERAGEIF(QUERY({TRANSPOSE(IMPORTRANGE(""https://docs.google.com/spreadsheets/d/1gC8hxK8PSzlgX-mN7fwX87dn5gLO10u3nIfnTiNWbuA/edit?usp=share_link"",""IN-案例損失機率!AY1:BH502""))},""select * where Col1='""&amp;$A52&amp;""'""),""&gt;0"")"),"#DIV/0!")</f>
        <v>#DIV/0!</v>
      </c>
      <c r="O52" s="49" t="str">
        <f>IFERROR(__xludf.DUMMYFUNCTION("AVERAGEIF(QUERY({TRANSPOSE(IMPORTRANGE(""https://docs.google.com/spreadsheets/d/1B8cPiZeIcOn-Qd3JgkHKMcjZB4fzL4_ujlvGw3F7sHM/edit?usp=share_link"",""IN-案例損失機率!AY1:BH502""))},""select * where Col1='""&amp;$A52&amp;""'""),""&gt;0"")"),"#DIV/0!")</f>
        <v>#DIV/0!</v>
      </c>
      <c r="P52" s="49" t="str">
        <f>IFERROR(__xludf.DUMMYFUNCTION("AVERAGEIF(QUERY({TRANSPOSE(IMPORTRANGE(""https://docs.google.com/spreadsheets/d/1U5S65h0MZPz8O8wfa1YOCM6kBTN1_8zRHlH6CIisNzg/edit#gid=1778725847"",""IN-案例損失機率!AY1:BH502""))},""select * where Col1='""&amp;$A52&amp;""'""),""&gt;0"")"),"#DIV/0!")</f>
        <v>#DIV/0!</v>
      </c>
      <c r="Q52" s="49" t="str">
        <f>IFERROR(__xludf.DUMMYFUNCTION("AVERAGEIF(QUERY({TRANSPOSE(IMPORTRANGE(""https://docs.google.com/spreadsheets/d/1tNYDxpMCjr8OhGILTiJmjMlz99VcOsC03_c_EZHBCac/edit?usp=share_link"",""IN-案例損失機率!AY1:BH502""))},""select * where Col1='""&amp;$A52&amp;""'""),""&gt;0"")"),"#DIV/0!")</f>
        <v>#DIV/0!</v>
      </c>
      <c r="R52" s="49" t="str">
        <f>IFERROR(__xludf.DUMMYFUNCTION("AVERAGEIF(QUERY({TRANSPOSE(IMPORTRANGE(""https://docs.google.com/spreadsheets/d/1vZozQ5iQ5VrH7k7m6S9TXIEHTDthf_o6vyslDgZcn5Q/edit?usp=share_link"",""IN-案例損失機率!AY1:BH502""))},""select * where Col1='""&amp;$A52&amp;""'""),""&gt;0"")"),"#DIV/0!")</f>
        <v>#DIV/0!</v>
      </c>
      <c r="S52" s="49" t="str">
        <f>IFERROR(__xludf.DUMMYFUNCTION("AVERAGEIF(QUERY({TRANSPOSE(IMPORTRANGE(""https://docs.google.com/spreadsheets/d/1PmUbHfZJzt7siSQTWGIhsEF35X21ca3eAvUqMAEdSJU/edit?usp=share_link"",""IN-案例損失機率!AY1:BH502""))},""select * where Col1='""&amp;$A52&amp;""'""),""&gt;0"")"),"#DIV/0!")</f>
        <v>#DIV/0!</v>
      </c>
      <c r="T52" s="49" t="str">
        <f>IFERROR(__xludf.DUMMYFUNCTION("AVERAGEIF(QUERY({TRANSPOSE(IMPORTRANGE(""https://docs.google.com/spreadsheets/d/1xAvmV1dqJN_ClTObvDEwOHmYidNfyL0iyWqhz4cxRUs/edit?usp=sharing"",""IN-案例損失機率!AY1:BH502""))},""select * where Col1='""&amp;$A52&amp;""'""),""&gt;0"")"),"#DIV/0!")</f>
        <v>#DIV/0!</v>
      </c>
      <c r="U52" s="49" t="str">
        <f>IFERROR(__xludf.DUMMYFUNCTION("AVERAGEIF(QUERY({TRANSPOSE(IMPORTRANGE(""https://docs.google.com/spreadsheets/d/1K-U1VOEkekSkvIuOTLramDSL5l6pb7stCKk-oIY8laE/edit?usp=share_link"",""IN-案例損失機率!AY1:BH502""))},""select * where Col1='""&amp;$A52&amp;""'""),""&gt;0"")"),"#DIV/0!")</f>
        <v>#DIV/0!</v>
      </c>
      <c r="V52" s="49" t="str">
        <f>IFERROR(__xludf.DUMMYFUNCTION("AVERAGEIF(QUERY({TRANSPOSE(IMPORTRANGE(""https://docs.google.com/spreadsheets/d/1Jm7uRJI6pOxy50jc0ZwXeixnUp6UO-mcnc53mLlV9lo/edit?usp=share_link"",""IN-案例損失機率!AY1:BH502""))},""select * where Col1='""&amp;$A52&amp;""'""),""&gt;0"")"),"#DIV/0!")</f>
        <v>#DIV/0!</v>
      </c>
      <c r="W52" s="49" t="str">
        <f>IFERROR(__xludf.DUMMYFUNCTION("AVERAGEIF(QUERY({TRANSPOSE(IMPORTRANGE(""https://docs.google.com/spreadsheets/d/1432r4Q6gFqKJ-l9xtbjR9no5K78N0hYLEmTJj5Y2aNY/edit?usp=share_link"",""IN-案例損失機率!AY1:BH502""))},""select * where Col1='""&amp;$A52&amp;""'""),""&gt;0"")"),"#DIV/0!")</f>
        <v>#DIV/0!</v>
      </c>
      <c r="X52" s="49" t="str">
        <f>IFERROR(__xludf.DUMMYFUNCTION("AVERAGEIF(QUERY({TRANSPOSE(IMPORTRANGE(""https://docs.google.com/spreadsheets/d/1DVXEaZ9hcV9qu8VolurcNxY5V8gQ8LsIi5a85Wsw9Po/edit?usp=share_link"",""IN-案例損失機率!AY1:BH502""))},""select * where Col1='""&amp;$A52&amp;""'""),""&gt;0"")"),"#DIV/0!")</f>
        <v>#DIV/0!</v>
      </c>
      <c r="Y52" s="49" t="str">
        <f>IFERROR(__xludf.DUMMYFUNCTION("AVERAGEIF(QUERY({TRANSPOSE(IMPORTRANGE(""https://docs.google.com/spreadsheets/d/1IcFK7Y-5zkWAlUD5cpc1mAs86lmwve_bgLw3wdZig8E/edit?usp=share_link"",""IN-案例損失機率!AY1:BH502""))},""select * where Col1='""&amp;$A52&amp;""'""),""&gt;0"")"),"#DIV/0!")</f>
        <v>#DIV/0!</v>
      </c>
      <c r="Z52" s="49" t="str">
        <f>IFERROR(__xludf.DUMMYFUNCTION("AVERAGEIF(QUERY({TRANSPOSE(IMPORTRANGE(""https://docs.google.com/spreadsheets/d/1Ixl8jtNz2EiMLY_QYD63IRT4j7L627seq4sLK3YISsw/edit?usp=share_link"",""IN-案例損失機率!AY1:BH502""))},""select * where Col1='""&amp;$A52&amp;""'""),""&gt;0"")"),"#DIV/0!")</f>
        <v>#DIV/0!</v>
      </c>
      <c r="AA52" s="49" t="str">
        <f>IFERROR(__xludf.DUMMYFUNCTION("AVERAGEIF(QUERY({TRANSPOSE(IMPORTRANGE(""https://docs.google.com/spreadsheets/d/1dJl4U62GKA5t7aapzzY2_9dSeZDTolcdr_bPV4nnAkw/edit?usp=share_link"",""IN-案例損失機率!AY1:BH502""))},""select * where Col1='""&amp;$A52&amp;""'""),""&gt;0"")"),"#DIV/0!")</f>
        <v>#DIV/0!</v>
      </c>
      <c r="AB52" s="49" t="str">
        <f>IFERROR(__xludf.DUMMYFUNCTION("AVERAGEIF(QUERY({TRANSPOSE(IMPORTRANGE(""https://docs.google.com/spreadsheets/d/1AMhlPsxJ_ORVhDRWyKbwTnx4gSymsO3qxr_6ZOoP86Q/edit?usp=share_link"",""IN-案例損失機率!AY1:BH502""))},""select * where Col1='""&amp;$A52&amp;""'""),""&gt;0"")"),"#DIV/0!")</f>
        <v>#DIV/0!</v>
      </c>
    </row>
    <row r="53" ht="30.0" customHeight="1">
      <c r="A53" s="45" t="s">
        <v>205</v>
      </c>
      <c r="B53" s="48" t="str">
        <f>IFERROR(__xludf.DUMMYFUNCTION("AVERAGEIF(QUERY({TRANSPOSE(IMPORTRANGE(""https://docs.google.com/spreadsheets/d/1YYNUZ9RW9034EMLDp5-m19i6R-xdTe70wberwaq-8zs/edit#gid=1778725847"",""IN-案例損失機率!AY1:BH502""))},""select * where Col1='""&amp;$A53&amp;""'""),""&gt;0"")"),"#DIV/0!")</f>
        <v>#DIV/0!</v>
      </c>
      <c r="C53" s="48" t="str">
        <f>IFERROR(__xludf.DUMMYFUNCTION("AVERAGEIF(QUERY({TRANSPOSE(IMPORTRANGE(""https://docs.google.com/spreadsheets/d/1_iJCYlYq4CcYNKhor4zgSP188oNelfImt8z59yoPJUc/edit?usp=share_link"",""IN-案例損失機率!AY1:BH502""))},""select * where Col1='""&amp;$A53&amp;""'""),""&gt;0"")"),"#DIV/0!")</f>
        <v>#DIV/0!</v>
      </c>
      <c r="D53" s="48" t="str">
        <f>IFERROR(__xludf.DUMMYFUNCTION("AVERAGEIF(QUERY({TRANSPOSE(IMPORTRANGE(""https://docs.google.com/spreadsheets/d/1kujxI94YuL9OSXWn6J6vWxv26Yj3pYgijIVivfOQPYk/edit?usp=share_link"",""IN-案例損失機率!AY1:BH502""))},""select * where Col1='""&amp;$A53&amp;""'""),""&gt;0"")"),"#DIV/0!")</f>
        <v>#DIV/0!</v>
      </c>
      <c r="E53" s="48" t="str">
        <f>IFERROR(__xludf.DUMMYFUNCTION("AVERAGEIF(QUERY({TRANSPOSE(IMPORTRANGE(""https://docs.google.com/spreadsheets/d/1U8udSCZ_QzoMBI6FBD9n_ubwu7PxMrD693JcQcNJpbc/edit?usp=share_link"",""IN-案例損失機率!AY1:BH502""))},""select * where Col1='""&amp;$A53&amp;""'""),""&gt;0"")"),"#DIV/0!")</f>
        <v>#DIV/0!</v>
      </c>
      <c r="F53" s="48" t="str">
        <f>IFERROR(__xludf.DUMMYFUNCTION("AVERAGEIF(QUERY({TRANSPOSE(IMPORTRANGE(""https://docs.google.com/spreadsheets/d/1M12lEnX_CHjDSTgWhN-WfG1etRC2LDWL58Z2o2sS0xE/edit?usp=share_link"",""IN-案例損失機率!AY1:BH502""))},""select * where Col1='""&amp;$A53&amp;""'""),""&gt;0"")"),"#DIV/0!")</f>
        <v>#DIV/0!</v>
      </c>
      <c r="G53" s="48" t="str">
        <f>IFERROR(__xludf.DUMMYFUNCTION("AVERAGEIF(QUERY({TRANSPOSE(IMPORTRANGE(""https://docs.google.com/spreadsheets/d/1S7pxpAN5Ncwwo59e1mhP5kasoSyiC1U3a_9vaq0MPlk/edit?usp=share_link"",""IN-案例損失機率!AY1:BH502""))},""select * where Col1='""&amp;$A53&amp;""'""),""&gt;0"")"),"#DIV/0!")</f>
        <v>#DIV/0!</v>
      </c>
      <c r="H53" s="48" t="str">
        <f>IFERROR(__xludf.DUMMYFUNCTION("AVERAGEIF(QUERY({TRANSPOSE(IMPORTRANGE(""https://docs.google.com/spreadsheets/d/1swlyjPL_3sDDfrJGrQny4r-QrjwgXeCGmP1u3YZ_-ms/edit?usp=share_link"",""IN-案例損失機率!AY1:BH502""))},""select * where Col1='""&amp;$A53&amp;""'""),""&gt;0"")"),"#DIV/0!")</f>
        <v>#DIV/0!</v>
      </c>
      <c r="I53" s="48" t="str">
        <f>IFERROR(__xludf.DUMMYFUNCTION("AVERAGEIF(QUERY({TRANSPOSE(IMPORTRANGE(""https://docs.google.com/spreadsheets/d/1qIf_B6VTAz6kngi0d8IjodYhVsIq-RV-31ghjlJHm-A/edit?usp=share_link"",""IN-案例損失機率!AY1:BH502""))},""select * where Col1='""&amp;$A53&amp;""'""),""&gt;0"")"),"#DIV/0!")</f>
        <v>#DIV/0!</v>
      </c>
      <c r="J53" s="48" t="str">
        <f>IFERROR(__xludf.DUMMYFUNCTION("AVERAGEIF(QUERY({TRANSPOSE(IMPORTRANGE(""https://docs.google.com/spreadsheets/d/1qfSt4Um3H5pMCqFySctVsMhprozDdhubgibRML1BPi4/edit?usp=share_link"",""IN-案例損失機率!AY1:BH502""))},""select * where Col1='""&amp;$A53&amp;""'""),""&gt;0"")"),"#DIV/0!")</f>
        <v>#DIV/0!</v>
      </c>
      <c r="K53" s="48" t="str">
        <f>IFERROR(__xludf.DUMMYFUNCTION("AVERAGEIF(QUERY({TRANSPOSE(IMPORTRANGE(""https://docs.google.com/spreadsheets/d/1V6tsygD1UFo9qrXN5fMConFU-KfSDWoR-aMUe8usYOg/edit?usp=share_link"",""IN-案例損失機率!AY1:BH502""))},""select * where Col1='""&amp;$A53&amp;""'""),""&gt;0"")"),"#DIV/0!")</f>
        <v>#DIV/0!</v>
      </c>
      <c r="L53" s="48" t="str">
        <f>IFERROR(__xludf.DUMMYFUNCTION("AVERAGEIF(QUERY({TRANSPOSE(IMPORTRANGE(""https://docs.google.com/spreadsheets/d/1_VCKf56QAmF0gpPF9ww3-uf7meSC9NZD2iLJ3YdNePM/edit?usp=share_link"",""IN-案例損失機率!AY1:BH502""))},""select * where Col1='""&amp;$A53&amp;""'""),""&gt;0"")"),"#DIV/0!")</f>
        <v>#DIV/0!</v>
      </c>
      <c r="M53" s="48" t="str">
        <f>IFERROR(__xludf.DUMMYFUNCTION("AVERAGEIF(QUERY({TRANSPOSE(IMPORTRANGE(""https://docs.google.com/spreadsheets/d/1RdNC4G3MORnnCixr7bZSlGgUGlE5RAADrt7YnSratHE/edit?usp=share_link"",""IN-案例損失機率!AY1:BH502""))},""select * where Col1='""&amp;$A53&amp;""'""),""&gt;0"")"),"#DIV/0!")</f>
        <v>#DIV/0!</v>
      </c>
      <c r="N53" s="48" t="str">
        <f>IFERROR(__xludf.DUMMYFUNCTION("AVERAGEIF(QUERY({TRANSPOSE(IMPORTRANGE(""https://docs.google.com/spreadsheets/d/1gC8hxK8PSzlgX-mN7fwX87dn5gLO10u3nIfnTiNWbuA/edit?usp=share_link"",""IN-案例損失機率!AY1:BH502""))},""select * where Col1='""&amp;$A53&amp;""'""),""&gt;0"")"),"#DIV/0!")</f>
        <v>#DIV/0!</v>
      </c>
      <c r="O53" s="48" t="str">
        <f>IFERROR(__xludf.DUMMYFUNCTION("AVERAGEIF(QUERY({TRANSPOSE(IMPORTRANGE(""https://docs.google.com/spreadsheets/d/1B8cPiZeIcOn-Qd3JgkHKMcjZB4fzL4_ujlvGw3F7sHM/edit?usp=share_link"",""IN-案例損失機率!AY1:BH502""))},""select * where Col1='""&amp;$A53&amp;""'""),""&gt;0"")"),"#DIV/0!")</f>
        <v>#DIV/0!</v>
      </c>
      <c r="P53" s="48" t="str">
        <f>IFERROR(__xludf.DUMMYFUNCTION("AVERAGEIF(QUERY({TRANSPOSE(IMPORTRANGE(""https://docs.google.com/spreadsheets/d/1U5S65h0MZPz8O8wfa1YOCM6kBTN1_8zRHlH6CIisNzg/edit#gid=1778725847"",""IN-案例損失機率!AY1:BH502""))},""select * where Col1='""&amp;$A53&amp;""'""),""&gt;0"")"),"#DIV/0!")</f>
        <v>#DIV/0!</v>
      </c>
      <c r="Q53" s="48" t="str">
        <f>IFERROR(__xludf.DUMMYFUNCTION("AVERAGEIF(QUERY({TRANSPOSE(IMPORTRANGE(""https://docs.google.com/spreadsheets/d/1tNYDxpMCjr8OhGILTiJmjMlz99VcOsC03_c_EZHBCac/edit?usp=share_link"",""IN-案例損失機率!AY1:BH502""))},""select * where Col1='""&amp;$A53&amp;""'""),""&gt;0"")"),"#DIV/0!")</f>
        <v>#DIV/0!</v>
      </c>
      <c r="R53" s="48" t="str">
        <f>IFERROR(__xludf.DUMMYFUNCTION("AVERAGEIF(QUERY({TRANSPOSE(IMPORTRANGE(""https://docs.google.com/spreadsheets/d/1vZozQ5iQ5VrH7k7m6S9TXIEHTDthf_o6vyslDgZcn5Q/edit?usp=share_link"",""IN-案例損失機率!AY1:BH502""))},""select * where Col1='""&amp;$A53&amp;""'""),""&gt;0"")"),"#DIV/0!")</f>
        <v>#DIV/0!</v>
      </c>
      <c r="S53" s="48" t="str">
        <f>IFERROR(__xludf.DUMMYFUNCTION("AVERAGEIF(QUERY({TRANSPOSE(IMPORTRANGE(""https://docs.google.com/spreadsheets/d/1PmUbHfZJzt7siSQTWGIhsEF35X21ca3eAvUqMAEdSJU/edit?usp=share_link"",""IN-案例損失機率!AY1:BH502""))},""select * where Col1='""&amp;$A53&amp;""'""),""&gt;0"")"),"#DIV/0!")</f>
        <v>#DIV/0!</v>
      </c>
      <c r="T53" s="48" t="str">
        <f>IFERROR(__xludf.DUMMYFUNCTION("AVERAGEIF(QUERY({TRANSPOSE(IMPORTRANGE(""https://docs.google.com/spreadsheets/d/1xAvmV1dqJN_ClTObvDEwOHmYidNfyL0iyWqhz4cxRUs/edit?usp=sharing"",""IN-案例損失機率!AY1:BH502""))},""select * where Col1='""&amp;$A53&amp;""'""),""&gt;0"")"),"#DIV/0!")</f>
        <v>#DIV/0!</v>
      </c>
      <c r="U53" s="48" t="str">
        <f>IFERROR(__xludf.DUMMYFUNCTION("AVERAGEIF(QUERY({TRANSPOSE(IMPORTRANGE(""https://docs.google.com/spreadsheets/d/1K-U1VOEkekSkvIuOTLramDSL5l6pb7stCKk-oIY8laE/edit?usp=share_link"",""IN-案例損失機率!AY1:BH502""))},""select * where Col1='""&amp;$A53&amp;""'""),""&gt;0"")"),"#DIV/0!")</f>
        <v>#DIV/0!</v>
      </c>
      <c r="V53" s="48" t="str">
        <f>IFERROR(__xludf.DUMMYFUNCTION("AVERAGEIF(QUERY({TRANSPOSE(IMPORTRANGE(""https://docs.google.com/spreadsheets/d/1Jm7uRJI6pOxy50jc0ZwXeixnUp6UO-mcnc53mLlV9lo/edit?usp=share_link"",""IN-案例損失機率!AY1:BH502""))},""select * where Col1='""&amp;$A53&amp;""'""),""&gt;0"")"),"#DIV/0!")</f>
        <v>#DIV/0!</v>
      </c>
      <c r="W53" s="48" t="str">
        <f>IFERROR(__xludf.DUMMYFUNCTION("AVERAGEIF(QUERY({TRANSPOSE(IMPORTRANGE(""https://docs.google.com/spreadsheets/d/1432r4Q6gFqKJ-l9xtbjR9no5K78N0hYLEmTJj5Y2aNY/edit?usp=share_link"",""IN-案例損失機率!AY1:BH502""))},""select * where Col1='""&amp;$A53&amp;""'""),""&gt;0"")"),"#DIV/0!")</f>
        <v>#DIV/0!</v>
      </c>
      <c r="X53" s="48" t="str">
        <f>IFERROR(__xludf.DUMMYFUNCTION("AVERAGEIF(QUERY({TRANSPOSE(IMPORTRANGE(""https://docs.google.com/spreadsheets/d/1DVXEaZ9hcV9qu8VolurcNxY5V8gQ8LsIi5a85Wsw9Po/edit?usp=share_link"",""IN-案例損失機率!AY1:BH502""))},""select * where Col1='""&amp;$A53&amp;""'""),""&gt;0"")"),"#DIV/0!")</f>
        <v>#DIV/0!</v>
      </c>
      <c r="Y53" s="48" t="str">
        <f>IFERROR(__xludf.DUMMYFUNCTION("AVERAGEIF(QUERY({TRANSPOSE(IMPORTRANGE(""https://docs.google.com/spreadsheets/d/1IcFK7Y-5zkWAlUD5cpc1mAs86lmwve_bgLw3wdZig8E/edit?usp=share_link"",""IN-案例損失機率!AY1:BH502""))},""select * where Col1='""&amp;$A53&amp;""'""),""&gt;0"")"),"#DIV/0!")</f>
        <v>#DIV/0!</v>
      </c>
      <c r="Z53" s="48" t="str">
        <f>IFERROR(__xludf.DUMMYFUNCTION("AVERAGEIF(QUERY({TRANSPOSE(IMPORTRANGE(""https://docs.google.com/spreadsheets/d/1Ixl8jtNz2EiMLY_QYD63IRT4j7L627seq4sLK3YISsw/edit?usp=share_link"",""IN-案例損失機率!AY1:BH502""))},""select * where Col1='""&amp;$A53&amp;""'""),""&gt;0"")"),"#DIV/0!")</f>
        <v>#DIV/0!</v>
      </c>
      <c r="AA53" s="48" t="str">
        <f>IFERROR(__xludf.DUMMYFUNCTION("AVERAGEIF(QUERY({TRANSPOSE(IMPORTRANGE(""https://docs.google.com/spreadsheets/d/1dJl4U62GKA5t7aapzzY2_9dSeZDTolcdr_bPV4nnAkw/edit?usp=share_link"",""IN-案例損失機率!AY1:BH502""))},""select * where Col1='""&amp;$A53&amp;""'""),""&gt;0"")"),"#DIV/0!")</f>
        <v>#DIV/0!</v>
      </c>
      <c r="AB53" s="48" t="str">
        <f>IFERROR(__xludf.DUMMYFUNCTION("AVERAGEIF(QUERY({TRANSPOSE(IMPORTRANGE(""https://docs.google.com/spreadsheets/d/1AMhlPsxJ_ORVhDRWyKbwTnx4gSymsO3qxr_6ZOoP86Q/edit?usp=share_link"",""IN-案例損失機率!AY1:BH502""))},""select * where Col1='""&amp;$A53&amp;""'""),""&gt;0"")"),"#DIV/0!")</f>
        <v>#DIV/0!</v>
      </c>
    </row>
    <row r="54" ht="30.0" customHeight="1">
      <c r="A54" s="45" t="s">
        <v>206</v>
      </c>
      <c r="B54" s="49" t="str">
        <f>IFERROR(__xludf.DUMMYFUNCTION("AVERAGEIF(QUERY({TRANSPOSE(IMPORTRANGE(""https://docs.google.com/spreadsheets/d/1YYNUZ9RW9034EMLDp5-m19i6R-xdTe70wberwaq-8zs/edit#gid=1778725847"",""IN-案例損失機率!AY1:BH502""))},""select * where Col1='""&amp;$A54&amp;""'""),""&gt;0"")"),"#DIV/0!")</f>
        <v>#DIV/0!</v>
      </c>
      <c r="C54" s="49" t="str">
        <f>IFERROR(__xludf.DUMMYFUNCTION("AVERAGEIF(QUERY({TRANSPOSE(IMPORTRANGE(""https://docs.google.com/spreadsheets/d/1_iJCYlYq4CcYNKhor4zgSP188oNelfImt8z59yoPJUc/edit?usp=share_link"",""IN-案例損失機率!AY1:BH502""))},""select * where Col1='""&amp;$A54&amp;""'""),""&gt;0"")"),"#DIV/0!")</f>
        <v>#DIV/0!</v>
      </c>
      <c r="D54" s="49" t="str">
        <f>IFERROR(__xludf.DUMMYFUNCTION("AVERAGEIF(QUERY({TRANSPOSE(IMPORTRANGE(""https://docs.google.com/spreadsheets/d/1kujxI94YuL9OSXWn6J6vWxv26Yj3pYgijIVivfOQPYk/edit?usp=share_link"",""IN-案例損失機率!AY1:BH502""))},""select * where Col1='""&amp;$A54&amp;""'""),""&gt;0"")"),"#DIV/0!")</f>
        <v>#DIV/0!</v>
      </c>
      <c r="E54" s="49" t="str">
        <f>IFERROR(__xludf.DUMMYFUNCTION("AVERAGEIF(QUERY({TRANSPOSE(IMPORTRANGE(""https://docs.google.com/spreadsheets/d/1U8udSCZ_QzoMBI6FBD9n_ubwu7PxMrD693JcQcNJpbc/edit?usp=share_link"",""IN-案例損失機率!AY1:BH502""))},""select * where Col1='""&amp;$A54&amp;""'""),""&gt;0"")"),"#DIV/0!")</f>
        <v>#DIV/0!</v>
      </c>
      <c r="F54" s="49" t="str">
        <f>IFERROR(__xludf.DUMMYFUNCTION("AVERAGEIF(QUERY({TRANSPOSE(IMPORTRANGE(""https://docs.google.com/spreadsheets/d/1M12lEnX_CHjDSTgWhN-WfG1etRC2LDWL58Z2o2sS0xE/edit?usp=share_link"",""IN-案例損失機率!AY1:BH502""))},""select * where Col1='""&amp;$A54&amp;""'""),""&gt;0"")"),"#DIV/0!")</f>
        <v>#DIV/0!</v>
      </c>
      <c r="G54" s="49" t="str">
        <f>IFERROR(__xludf.DUMMYFUNCTION("AVERAGEIF(QUERY({TRANSPOSE(IMPORTRANGE(""https://docs.google.com/spreadsheets/d/1S7pxpAN5Ncwwo59e1mhP5kasoSyiC1U3a_9vaq0MPlk/edit?usp=share_link"",""IN-案例損失機率!AY1:BH502""))},""select * where Col1='""&amp;$A54&amp;""'""),""&gt;0"")"),"#DIV/0!")</f>
        <v>#DIV/0!</v>
      </c>
      <c r="H54" s="49" t="str">
        <f>IFERROR(__xludf.DUMMYFUNCTION("AVERAGEIF(QUERY({TRANSPOSE(IMPORTRANGE(""https://docs.google.com/spreadsheets/d/1swlyjPL_3sDDfrJGrQny4r-QrjwgXeCGmP1u3YZ_-ms/edit?usp=share_link"",""IN-案例損失機率!AY1:BH502""))},""select * where Col1='""&amp;$A54&amp;""'""),""&gt;0"")"),"#DIV/0!")</f>
        <v>#DIV/0!</v>
      </c>
      <c r="I54" s="49" t="str">
        <f>IFERROR(__xludf.DUMMYFUNCTION("AVERAGEIF(QUERY({TRANSPOSE(IMPORTRANGE(""https://docs.google.com/spreadsheets/d/1qIf_B6VTAz6kngi0d8IjodYhVsIq-RV-31ghjlJHm-A/edit?usp=share_link"",""IN-案例損失機率!AY1:BH502""))},""select * where Col1='""&amp;$A54&amp;""'""),""&gt;0"")"),"#DIV/0!")</f>
        <v>#DIV/0!</v>
      </c>
      <c r="J54" s="49" t="str">
        <f>IFERROR(__xludf.DUMMYFUNCTION("AVERAGEIF(QUERY({TRANSPOSE(IMPORTRANGE(""https://docs.google.com/spreadsheets/d/1qfSt4Um3H5pMCqFySctVsMhprozDdhubgibRML1BPi4/edit?usp=share_link"",""IN-案例損失機率!AY1:BH502""))},""select * where Col1='""&amp;$A54&amp;""'""),""&gt;0"")"),"#DIV/0!")</f>
        <v>#DIV/0!</v>
      </c>
      <c r="K54" s="49" t="str">
        <f>IFERROR(__xludf.DUMMYFUNCTION("AVERAGEIF(QUERY({TRANSPOSE(IMPORTRANGE(""https://docs.google.com/spreadsheets/d/1V6tsygD1UFo9qrXN5fMConFU-KfSDWoR-aMUe8usYOg/edit?usp=share_link"",""IN-案例損失機率!AY1:BH502""))},""select * where Col1='""&amp;$A54&amp;""'""),""&gt;0"")"),"#DIV/0!")</f>
        <v>#DIV/0!</v>
      </c>
      <c r="L54" s="49" t="str">
        <f>IFERROR(__xludf.DUMMYFUNCTION("AVERAGEIF(QUERY({TRANSPOSE(IMPORTRANGE(""https://docs.google.com/spreadsheets/d/1_VCKf56QAmF0gpPF9ww3-uf7meSC9NZD2iLJ3YdNePM/edit?usp=share_link"",""IN-案例損失機率!AY1:BH502""))},""select * where Col1='""&amp;$A54&amp;""'""),""&gt;0"")"),"#DIV/0!")</f>
        <v>#DIV/0!</v>
      </c>
      <c r="M54" s="49" t="str">
        <f>IFERROR(__xludf.DUMMYFUNCTION("AVERAGEIF(QUERY({TRANSPOSE(IMPORTRANGE(""https://docs.google.com/spreadsheets/d/1RdNC4G3MORnnCixr7bZSlGgUGlE5RAADrt7YnSratHE/edit?usp=share_link"",""IN-案例損失機率!AY1:BH502""))},""select * where Col1='""&amp;$A54&amp;""'""),""&gt;0"")"),"#DIV/0!")</f>
        <v>#DIV/0!</v>
      </c>
      <c r="N54" s="49" t="str">
        <f>IFERROR(__xludf.DUMMYFUNCTION("AVERAGEIF(QUERY({TRANSPOSE(IMPORTRANGE(""https://docs.google.com/spreadsheets/d/1gC8hxK8PSzlgX-mN7fwX87dn5gLO10u3nIfnTiNWbuA/edit?usp=share_link"",""IN-案例損失機率!AY1:BH502""))},""select * where Col1='""&amp;$A54&amp;""'""),""&gt;0"")"),"#DIV/0!")</f>
        <v>#DIV/0!</v>
      </c>
      <c r="O54" s="49" t="str">
        <f>IFERROR(__xludf.DUMMYFUNCTION("AVERAGEIF(QUERY({TRANSPOSE(IMPORTRANGE(""https://docs.google.com/spreadsheets/d/1B8cPiZeIcOn-Qd3JgkHKMcjZB4fzL4_ujlvGw3F7sHM/edit?usp=share_link"",""IN-案例損失機率!AY1:BH502""))},""select * where Col1='""&amp;$A54&amp;""'""),""&gt;0"")"),"#DIV/0!")</f>
        <v>#DIV/0!</v>
      </c>
      <c r="P54" s="49" t="str">
        <f>IFERROR(__xludf.DUMMYFUNCTION("AVERAGEIF(QUERY({TRANSPOSE(IMPORTRANGE(""https://docs.google.com/spreadsheets/d/1U5S65h0MZPz8O8wfa1YOCM6kBTN1_8zRHlH6CIisNzg/edit#gid=1778725847"",""IN-案例損失機率!AY1:BH502""))},""select * where Col1='""&amp;$A54&amp;""'""),""&gt;0"")"),"#DIV/0!")</f>
        <v>#DIV/0!</v>
      </c>
      <c r="Q54" s="49" t="str">
        <f>IFERROR(__xludf.DUMMYFUNCTION("AVERAGEIF(QUERY({TRANSPOSE(IMPORTRANGE(""https://docs.google.com/spreadsheets/d/1tNYDxpMCjr8OhGILTiJmjMlz99VcOsC03_c_EZHBCac/edit?usp=share_link"",""IN-案例損失機率!AY1:BH502""))},""select * where Col1='""&amp;$A54&amp;""'""),""&gt;0"")"),"#DIV/0!")</f>
        <v>#DIV/0!</v>
      </c>
      <c r="R54" s="49" t="str">
        <f>IFERROR(__xludf.DUMMYFUNCTION("AVERAGEIF(QUERY({TRANSPOSE(IMPORTRANGE(""https://docs.google.com/spreadsheets/d/1vZozQ5iQ5VrH7k7m6S9TXIEHTDthf_o6vyslDgZcn5Q/edit?usp=share_link"",""IN-案例損失機率!AY1:BH502""))},""select * where Col1='""&amp;$A54&amp;""'""),""&gt;0"")"),"#DIV/0!")</f>
        <v>#DIV/0!</v>
      </c>
      <c r="S54" s="49" t="str">
        <f>IFERROR(__xludf.DUMMYFUNCTION("AVERAGEIF(QUERY({TRANSPOSE(IMPORTRANGE(""https://docs.google.com/spreadsheets/d/1PmUbHfZJzt7siSQTWGIhsEF35X21ca3eAvUqMAEdSJU/edit?usp=share_link"",""IN-案例損失機率!AY1:BH502""))},""select * where Col1='""&amp;$A54&amp;""'""),""&gt;0"")"),"#DIV/0!")</f>
        <v>#DIV/0!</v>
      </c>
      <c r="T54" s="49" t="str">
        <f>IFERROR(__xludf.DUMMYFUNCTION("AVERAGEIF(QUERY({TRANSPOSE(IMPORTRANGE(""https://docs.google.com/spreadsheets/d/1xAvmV1dqJN_ClTObvDEwOHmYidNfyL0iyWqhz4cxRUs/edit?usp=sharing"",""IN-案例損失機率!AY1:BH502""))},""select * where Col1='""&amp;$A54&amp;""'""),""&gt;0"")"),"#DIV/0!")</f>
        <v>#DIV/0!</v>
      </c>
      <c r="U54" s="49" t="str">
        <f>IFERROR(__xludf.DUMMYFUNCTION("AVERAGEIF(QUERY({TRANSPOSE(IMPORTRANGE(""https://docs.google.com/spreadsheets/d/1K-U1VOEkekSkvIuOTLramDSL5l6pb7stCKk-oIY8laE/edit?usp=share_link"",""IN-案例損失機率!AY1:BH502""))},""select * where Col1='""&amp;$A54&amp;""'""),""&gt;0"")"),"#DIV/0!")</f>
        <v>#DIV/0!</v>
      </c>
      <c r="V54" s="49" t="str">
        <f>IFERROR(__xludf.DUMMYFUNCTION("AVERAGEIF(QUERY({TRANSPOSE(IMPORTRANGE(""https://docs.google.com/spreadsheets/d/1Jm7uRJI6pOxy50jc0ZwXeixnUp6UO-mcnc53mLlV9lo/edit?usp=share_link"",""IN-案例損失機率!AY1:BH502""))},""select * where Col1='""&amp;$A54&amp;""'""),""&gt;0"")"),"#DIV/0!")</f>
        <v>#DIV/0!</v>
      </c>
      <c r="W54" s="49" t="str">
        <f>IFERROR(__xludf.DUMMYFUNCTION("AVERAGEIF(QUERY({TRANSPOSE(IMPORTRANGE(""https://docs.google.com/spreadsheets/d/1432r4Q6gFqKJ-l9xtbjR9no5K78N0hYLEmTJj5Y2aNY/edit?usp=share_link"",""IN-案例損失機率!AY1:BH502""))},""select * where Col1='""&amp;$A54&amp;""'""),""&gt;0"")"),"#DIV/0!")</f>
        <v>#DIV/0!</v>
      </c>
      <c r="X54" s="49" t="str">
        <f>IFERROR(__xludf.DUMMYFUNCTION("AVERAGEIF(QUERY({TRANSPOSE(IMPORTRANGE(""https://docs.google.com/spreadsheets/d/1DVXEaZ9hcV9qu8VolurcNxY5V8gQ8LsIi5a85Wsw9Po/edit?usp=share_link"",""IN-案例損失機率!AY1:BH502""))},""select * where Col1='""&amp;$A54&amp;""'""),""&gt;0"")"),"#DIV/0!")</f>
        <v>#DIV/0!</v>
      </c>
      <c r="Y54" s="49" t="str">
        <f>IFERROR(__xludf.DUMMYFUNCTION("AVERAGEIF(QUERY({TRANSPOSE(IMPORTRANGE(""https://docs.google.com/spreadsheets/d/1IcFK7Y-5zkWAlUD5cpc1mAs86lmwve_bgLw3wdZig8E/edit?usp=share_link"",""IN-案例損失機率!AY1:BH502""))},""select * where Col1='""&amp;$A54&amp;""'""),""&gt;0"")"),"#DIV/0!")</f>
        <v>#DIV/0!</v>
      </c>
      <c r="Z54" s="49" t="str">
        <f>IFERROR(__xludf.DUMMYFUNCTION("AVERAGEIF(QUERY({TRANSPOSE(IMPORTRANGE(""https://docs.google.com/spreadsheets/d/1Ixl8jtNz2EiMLY_QYD63IRT4j7L627seq4sLK3YISsw/edit?usp=share_link"",""IN-案例損失機率!AY1:BH502""))},""select * where Col1='""&amp;$A54&amp;""'""),""&gt;0"")"),"#DIV/0!")</f>
        <v>#DIV/0!</v>
      </c>
      <c r="AA54" s="49" t="str">
        <f>IFERROR(__xludf.DUMMYFUNCTION("AVERAGEIF(QUERY({TRANSPOSE(IMPORTRANGE(""https://docs.google.com/spreadsheets/d/1dJl4U62GKA5t7aapzzY2_9dSeZDTolcdr_bPV4nnAkw/edit?usp=share_link"",""IN-案例損失機率!AY1:BH502""))},""select * where Col1='""&amp;$A54&amp;""'""),""&gt;0"")"),"#DIV/0!")</f>
        <v>#DIV/0!</v>
      </c>
      <c r="AB54" s="49" t="str">
        <f>IFERROR(__xludf.DUMMYFUNCTION("AVERAGEIF(QUERY({TRANSPOSE(IMPORTRANGE(""https://docs.google.com/spreadsheets/d/1AMhlPsxJ_ORVhDRWyKbwTnx4gSymsO3qxr_6ZOoP86Q/edit?usp=share_link"",""IN-案例損失機率!AY1:BH502""))},""select * where Col1='""&amp;$A54&amp;""'""),""&gt;0"")"),"#DIV/0!")</f>
        <v>#DIV/0!</v>
      </c>
    </row>
    <row r="55" ht="30.0" customHeight="1">
      <c r="A55" s="45" t="s">
        <v>207</v>
      </c>
      <c r="B55" s="48" t="str">
        <f>IFERROR(__xludf.DUMMYFUNCTION("AVERAGEIF(QUERY({TRANSPOSE(IMPORTRANGE(""https://docs.google.com/spreadsheets/d/1YYNUZ9RW9034EMLDp5-m19i6R-xdTe70wberwaq-8zs/edit#gid=1778725847"",""IN-案例損失機率!AY1:BH502""))},""select * where Col1='""&amp;$A55&amp;""'""),""&gt;0"")"),"#DIV/0!")</f>
        <v>#DIV/0!</v>
      </c>
      <c r="C55" s="48" t="str">
        <f>IFERROR(__xludf.DUMMYFUNCTION("AVERAGEIF(QUERY({TRANSPOSE(IMPORTRANGE(""https://docs.google.com/spreadsheets/d/1_iJCYlYq4CcYNKhor4zgSP188oNelfImt8z59yoPJUc/edit?usp=share_link"",""IN-案例損失機率!AY1:BH502""))},""select * where Col1='""&amp;$A55&amp;""'""),""&gt;0"")"),"#DIV/0!")</f>
        <v>#DIV/0!</v>
      </c>
      <c r="D55" s="48" t="str">
        <f>IFERROR(__xludf.DUMMYFUNCTION("AVERAGEIF(QUERY({TRANSPOSE(IMPORTRANGE(""https://docs.google.com/spreadsheets/d/1kujxI94YuL9OSXWn6J6vWxv26Yj3pYgijIVivfOQPYk/edit?usp=share_link"",""IN-案例損失機率!AY1:BH502""))},""select * where Col1='""&amp;$A55&amp;""'""),""&gt;0"")"),"#DIV/0!")</f>
        <v>#DIV/0!</v>
      </c>
      <c r="E55" s="48" t="str">
        <f>IFERROR(__xludf.DUMMYFUNCTION("AVERAGEIF(QUERY({TRANSPOSE(IMPORTRANGE(""https://docs.google.com/spreadsheets/d/1U8udSCZ_QzoMBI6FBD9n_ubwu7PxMrD693JcQcNJpbc/edit?usp=share_link"",""IN-案例損失機率!AY1:BH502""))},""select * where Col1='""&amp;$A55&amp;""'""),""&gt;0"")"),"#DIV/0!")</f>
        <v>#DIV/0!</v>
      </c>
      <c r="F55" s="48" t="str">
        <f>IFERROR(__xludf.DUMMYFUNCTION("AVERAGEIF(QUERY({TRANSPOSE(IMPORTRANGE(""https://docs.google.com/spreadsheets/d/1M12lEnX_CHjDSTgWhN-WfG1etRC2LDWL58Z2o2sS0xE/edit?usp=share_link"",""IN-案例損失機率!AY1:BH502""))},""select * where Col1='""&amp;$A55&amp;""'""),""&gt;0"")"),"#DIV/0!")</f>
        <v>#DIV/0!</v>
      </c>
      <c r="G55" s="48" t="str">
        <f>IFERROR(__xludf.DUMMYFUNCTION("AVERAGEIF(QUERY({TRANSPOSE(IMPORTRANGE(""https://docs.google.com/spreadsheets/d/1S7pxpAN5Ncwwo59e1mhP5kasoSyiC1U3a_9vaq0MPlk/edit?usp=share_link"",""IN-案例損失機率!AY1:BH502""))},""select * where Col1='""&amp;$A55&amp;""'""),""&gt;0"")"),"#DIV/0!")</f>
        <v>#DIV/0!</v>
      </c>
      <c r="H55" s="48" t="str">
        <f>IFERROR(__xludf.DUMMYFUNCTION("AVERAGEIF(QUERY({TRANSPOSE(IMPORTRANGE(""https://docs.google.com/spreadsheets/d/1swlyjPL_3sDDfrJGrQny4r-QrjwgXeCGmP1u3YZ_-ms/edit?usp=share_link"",""IN-案例損失機率!AY1:BH502""))},""select * where Col1='""&amp;$A55&amp;""'""),""&gt;0"")"),"#DIV/0!")</f>
        <v>#DIV/0!</v>
      </c>
      <c r="I55" s="48" t="str">
        <f>IFERROR(__xludf.DUMMYFUNCTION("AVERAGEIF(QUERY({TRANSPOSE(IMPORTRANGE(""https://docs.google.com/spreadsheets/d/1qIf_B6VTAz6kngi0d8IjodYhVsIq-RV-31ghjlJHm-A/edit?usp=share_link"",""IN-案例損失機率!AY1:BH502""))},""select * where Col1='""&amp;$A55&amp;""'""),""&gt;0"")"),"#DIV/0!")</f>
        <v>#DIV/0!</v>
      </c>
      <c r="J55" s="48" t="str">
        <f>IFERROR(__xludf.DUMMYFUNCTION("AVERAGEIF(QUERY({TRANSPOSE(IMPORTRANGE(""https://docs.google.com/spreadsheets/d/1qfSt4Um3H5pMCqFySctVsMhprozDdhubgibRML1BPi4/edit?usp=share_link"",""IN-案例損失機率!AY1:BH502""))},""select * where Col1='""&amp;$A55&amp;""'""),""&gt;0"")"),"#DIV/0!")</f>
        <v>#DIV/0!</v>
      </c>
      <c r="K55" s="48" t="str">
        <f>IFERROR(__xludf.DUMMYFUNCTION("AVERAGEIF(QUERY({TRANSPOSE(IMPORTRANGE(""https://docs.google.com/spreadsheets/d/1V6tsygD1UFo9qrXN5fMConFU-KfSDWoR-aMUe8usYOg/edit?usp=share_link"",""IN-案例損失機率!AY1:BH502""))},""select * where Col1='""&amp;$A55&amp;""'""),""&gt;0"")"),"#DIV/0!")</f>
        <v>#DIV/0!</v>
      </c>
      <c r="L55" s="48" t="str">
        <f>IFERROR(__xludf.DUMMYFUNCTION("AVERAGEIF(QUERY({TRANSPOSE(IMPORTRANGE(""https://docs.google.com/spreadsheets/d/1_VCKf56QAmF0gpPF9ww3-uf7meSC9NZD2iLJ3YdNePM/edit?usp=share_link"",""IN-案例損失機率!AY1:BH502""))},""select * where Col1='""&amp;$A55&amp;""'""),""&gt;0"")"),"#DIV/0!")</f>
        <v>#DIV/0!</v>
      </c>
      <c r="M55" s="48" t="str">
        <f>IFERROR(__xludf.DUMMYFUNCTION("AVERAGEIF(QUERY({TRANSPOSE(IMPORTRANGE(""https://docs.google.com/spreadsheets/d/1RdNC4G3MORnnCixr7bZSlGgUGlE5RAADrt7YnSratHE/edit?usp=share_link"",""IN-案例損失機率!AY1:BH502""))},""select * where Col1='""&amp;$A55&amp;""'""),""&gt;0"")"),"#DIV/0!")</f>
        <v>#DIV/0!</v>
      </c>
      <c r="N55" s="48" t="str">
        <f>IFERROR(__xludf.DUMMYFUNCTION("AVERAGEIF(QUERY({TRANSPOSE(IMPORTRANGE(""https://docs.google.com/spreadsheets/d/1gC8hxK8PSzlgX-mN7fwX87dn5gLO10u3nIfnTiNWbuA/edit?usp=share_link"",""IN-案例損失機率!AY1:BH502""))},""select * where Col1='""&amp;$A55&amp;""'""),""&gt;0"")"),"#DIV/0!")</f>
        <v>#DIV/0!</v>
      </c>
      <c r="O55" s="48" t="str">
        <f>IFERROR(__xludf.DUMMYFUNCTION("AVERAGEIF(QUERY({TRANSPOSE(IMPORTRANGE(""https://docs.google.com/spreadsheets/d/1B8cPiZeIcOn-Qd3JgkHKMcjZB4fzL4_ujlvGw3F7sHM/edit?usp=share_link"",""IN-案例損失機率!AY1:BH502""))},""select * where Col1='""&amp;$A55&amp;""'""),""&gt;0"")"),"#DIV/0!")</f>
        <v>#DIV/0!</v>
      </c>
      <c r="P55" s="48" t="str">
        <f>IFERROR(__xludf.DUMMYFUNCTION("AVERAGEIF(QUERY({TRANSPOSE(IMPORTRANGE(""https://docs.google.com/spreadsheets/d/1U5S65h0MZPz8O8wfa1YOCM6kBTN1_8zRHlH6CIisNzg/edit#gid=1778725847"",""IN-案例損失機率!AY1:BH502""))},""select * where Col1='""&amp;$A55&amp;""'""),""&gt;0"")"),"#DIV/0!")</f>
        <v>#DIV/0!</v>
      </c>
      <c r="Q55" s="48" t="str">
        <f>IFERROR(__xludf.DUMMYFUNCTION("AVERAGEIF(QUERY({TRANSPOSE(IMPORTRANGE(""https://docs.google.com/spreadsheets/d/1tNYDxpMCjr8OhGILTiJmjMlz99VcOsC03_c_EZHBCac/edit?usp=share_link"",""IN-案例損失機率!AY1:BH502""))},""select * where Col1='""&amp;$A55&amp;""'""),""&gt;0"")"),"#DIV/0!")</f>
        <v>#DIV/0!</v>
      </c>
      <c r="R55" s="48" t="str">
        <f>IFERROR(__xludf.DUMMYFUNCTION("AVERAGEIF(QUERY({TRANSPOSE(IMPORTRANGE(""https://docs.google.com/spreadsheets/d/1vZozQ5iQ5VrH7k7m6S9TXIEHTDthf_o6vyslDgZcn5Q/edit?usp=share_link"",""IN-案例損失機率!AY1:BH502""))},""select * where Col1='""&amp;$A55&amp;""'""),""&gt;0"")"),"#DIV/0!")</f>
        <v>#DIV/0!</v>
      </c>
      <c r="S55" s="48" t="str">
        <f>IFERROR(__xludf.DUMMYFUNCTION("AVERAGEIF(QUERY({TRANSPOSE(IMPORTRANGE(""https://docs.google.com/spreadsheets/d/1PmUbHfZJzt7siSQTWGIhsEF35X21ca3eAvUqMAEdSJU/edit?usp=share_link"",""IN-案例損失機率!AY1:BH502""))},""select * where Col1='""&amp;$A55&amp;""'""),""&gt;0"")"),"#DIV/0!")</f>
        <v>#DIV/0!</v>
      </c>
      <c r="T55" s="48" t="str">
        <f>IFERROR(__xludf.DUMMYFUNCTION("AVERAGEIF(QUERY({TRANSPOSE(IMPORTRANGE(""https://docs.google.com/spreadsheets/d/1xAvmV1dqJN_ClTObvDEwOHmYidNfyL0iyWqhz4cxRUs/edit?usp=sharing"",""IN-案例損失機率!AY1:BH502""))},""select * where Col1='""&amp;$A55&amp;""'""),""&gt;0"")"),"#DIV/0!")</f>
        <v>#DIV/0!</v>
      </c>
      <c r="U55" s="48" t="str">
        <f>IFERROR(__xludf.DUMMYFUNCTION("AVERAGEIF(QUERY({TRANSPOSE(IMPORTRANGE(""https://docs.google.com/spreadsheets/d/1K-U1VOEkekSkvIuOTLramDSL5l6pb7stCKk-oIY8laE/edit?usp=share_link"",""IN-案例損失機率!AY1:BH502""))},""select * where Col1='""&amp;$A55&amp;""'""),""&gt;0"")"),"#DIV/0!")</f>
        <v>#DIV/0!</v>
      </c>
      <c r="V55" s="48" t="str">
        <f>IFERROR(__xludf.DUMMYFUNCTION("AVERAGEIF(QUERY({TRANSPOSE(IMPORTRANGE(""https://docs.google.com/spreadsheets/d/1Jm7uRJI6pOxy50jc0ZwXeixnUp6UO-mcnc53mLlV9lo/edit?usp=share_link"",""IN-案例損失機率!AY1:BH502""))},""select * where Col1='""&amp;$A55&amp;""'""),""&gt;0"")"),"#DIV/0!")</f>
        <v>#DIV/0!</v>
      </c>
      <c r="W55" s="48" t="str">
        <f>IFERROR(__xludf.DUMMYFUNCTION("AVERAGEIF(QUERY({TRANSPOSE(IMPORTRANGE(""https://docs.google.com/spreadsheets/d/1432r4Q6gFqKJ-l9xtbjR9no5K78N0hYLEmTJj5Y2aNY/edit?usp=share_link"",""IN-案例損失機率!AY1:BH502""))},""select * where Col1='""&amp;$A55&amp;""'""),""&gt;0"")"),"#DIV/0!")</f>
        <v>#DIV/0!</v>
      </c>
      <c r="X55" s="48" t="str">
        <f>IFERROR(__xludf.DUMMYFUNCTION("AVERAGEIF(QUERY({TRANSPOSE(IMPORTRANGE(""https://docs.google.com/spreadsheets/d/1DVXEaZ9hcV9qu8VolurcNxY5V8gQ8LsIi5a85Wsw9Po/edit?usp=share_link"",""IN-案例損失機率!AY1:BH502""))},""select * where Col1='""&amp;$A55&amp;""'""),""&gt;0"")"),"#DIV/0!")</f>
        <v>#DIV/0!</v>
      </c>
      <c r="Y55" s="48" t="str">
        <f>IFERROR(__xludf.DUMMYFUNCTION("AVERAGEIF(QUERY({TRANSPOSE(IMPORTRANGE(""https://docs.google.com/spreadsheets/d/1IcFK7Y-5zkWAlUD5cpc1mAs86lmwve_bgLw3wdZig8E/edit?usp=share_link"",""IN-案例損失機率!AY1:BH502""))},""select * where Col1='""&amp;$A55&amp;""'""),""&gt;0"")"),"#DIV/0!")</f>
        <v>#DIV/0!</v>
      </c>
      <c r="Z55" s="48" t="str">
        <f>IFERROR(__xludf.DUMMYFUNCTION("AVERAGEIF(QUERY({TRANSPOSE(IMPORTRANGE(""https://docs.google.com/spreadsheets/d/1Ixl8jtNz2EiMLY_QYD63IRT4j7L627seq4sLK3YISsw/edit?usp=share_link"",""IN-案例損失機率!AY1:BH502""))},""select * where Col1='""&amp;$A55&amp;""'""),""&gt;0"")"),"#DIV/0!")</f>
        <v>#DIV/0!</v>
      </c>
      <c r="AA55" s="48" t="str">
        <f>IFERROR(__xludf.DUMMYFUNCTION("AVERAGEIF(QUERY({TRANSPOSE(IMPORTRANGE(""https://docs.google.com/spreadsheets/d/1dJl4U62GKA5t7aapzzY2_9dSeZDTolcdr_bPV4nnAkw/edit?usp=share_link"",""IN-案例損失機率!AY1:BH502""))},""select * where Col1='""&amp;$A55&amp;""'""),""&gt;0"")"),"#DIV/0!")</f>
        <v>#DIV/0!</v>
      </c>
      <c r="AB55" s="48" t="str">
        <f>IFERROR(__xludf.DUMMYFUNCTION("AVERAGEIF(QUERY({TRANSPOSE(IMPORTRANGE(""https://docs.google.com/spreadsheets/d/1AMhlPsxJ_ORVhDRWyKbwTnx4gSymsO3qxr_6ZOoP86Q/edit?usp=share_link"",""IN-案例損失機率!AY1:BH502""))},""select * where Col1='""&amp;$A55&amp;""'""),""&gt;0"")"),"#DIV/0!")</f>
        <v>#DIV/0!</v>
      </c>
    </row>
    <row r="56" ht="30.0" customHeight="1">
      <c r="A56" s="45" t="s">
        <v>208</v>
      </c>
      <c r="B56" s="49" t="str">
        <f>IFERROR(__xludf.DUMMYFUNCTION("AVERAGEIF(QUERY({TRANSPOSE(IMPORTRANGE(""https://docs.google.com/spreadsheets/d/1YYNUZ9RW9034EMLDp5-m19i6R-xdTe70wberwaq-8zs/edit#gid=1778725847"",""IN-案例損失機率!AY1:BH502""))},""select * where Col1='""&amp;$A56&amp;""'""),""&gt;0"")"),"#DIV/0!")</f>
        <v>#DIV/0!</v>
      </c>
      <c r="C56" s="49" t="str">
        <f>IFERROR(__xludf.DUMMYFUNCTION("AVERAGEIF(QUERY({TRANSPOSE(IMPORTRANGE(""https://docs.google.com/spreadsheets/d/1_iJCYlYq4CcYNKhor4zgSP188oNelfImt8z59yoPJUc/edit?usp=share_link"",""IN-案例損失機率!AY1:BH502""))},""select * where Col1='""&amp;$A56&amp;""'""),""&gt;0"")"),"#DIV/0!")</f>
        <v>#DIV/0!</v>
      </c>
      <c r="D56" s="49" t="str">
        <f>IFERROR(__xludf.DUMMYFUNCTION("AVERAGEIF(QUERY({TRANSPOSE(IMPORTRANGE(""https://docs.google.com/spreadsheets/d/1kujxI94YuL9OSXWn6J6vWxv26Yj3pYgijIVivfOQPYk/edit?usp=share_link"",""IN-案例損失機率!AY1:BH502""))},""select * where Col1='""&amp;$A56&amp;""'""),""&gt;0"")"),"#DIV/0!")</f>
        <v>#DIV/0!</v>
      </c>
      <c r="E56" s="49" t="str">
        <f>IFERROR(__xludf.DUMMYFUNCTION("AVERAGEIF(QUERY({TRANSPOSE(IMPORTRANGE(""https://docs.google.com/spreadsheets/d/1U8udSCZ_QzoMBI6FBD9n_ubwu7PxMrD693JcQcNJpbc/edit?usp=share_link"",""IN-案例損失機率!AY1:BH502""))},""select * where Col1='""&amp;$A56&amp;""'""),""&gt;0"")"),"#DIV/0!")</f>
        <v>#DIV/0!</v>
      </c>
      <c r="F56" s="49" t="str">
        <f>IFERROR(__xludf.DUMMYFUNCTION("AVERAGEIF(QUERY({TRANSPOSE(IMPORTRANGE(""https://docs.google.com/spreadsheets/d/1M12lEnX_CHjDSTgWhN-WfG1etRC2LDWL58Z2o2sS0xE/edit?usp=share_link"",""IN-案例損失機率!AY1:BH502""))},""select * where Col1='""&amp;$A56&amp;""'""),""&gt;0"")"),"#DIV/0!")</f>
        <v>#DIV/0!</v>
      </c>
      <c r="G56" s="49" t="str">
        <f>IFERROR(__xludf.DUMMYFUNCTION("AVERAGEIF(QUERY({TRANSPOSE(IMPORTRANGE(""https://docs.google.com/spreadsheets/d/1S7pxpAN5Ncwwo59e1mhP5kasoSyiC1U3a_9vaq0MPlk/edit?usp=share_link"",""IN-案例損失機率!AY1:BH502""))},""select * where Col1='""&amp;$A56&amp;""'""),""&gt;0"")"),"#DIV/0!")</f>
        <v>#DIV/0!</v>
      </c>
      <c r="H56" s="49" t="str">
        <f>IFERROR(__xludf.DUMMYFUNCTION("AVERAGEIF(QUERY({TRANSPOSE(IMPORTRANGE(""https://docs.google.com/spreadsheets/d/1swlyjPL_3sDDfrJGrQny4r-QrjwgXeCGmP1u3YZ_-ms/edit?usp=share_link"",""IN-案例損失機率!AY1:BH502""))},""select * where Col1='""&amp;$A56&amp;""'""),""&gt;0"")"),"#DIV/0!")</f>
        <v>#DIV/0!</v>
      </c>
      <c r="I56" s="49" t="str">
        <f>IFERROR(__xludf.DUMMYFUNCTION("AVERAGEIF(QUERY({TRANSPOSE(IMPORTRANGE(""https://docs.google.com/spreadsheets/d/1qIf_B6VTAz6kngi0d8IjodYhVsIq-RV-31ghjlJHm-A/edit?usp=share_link"",""IN-案例損失機率!AY1:BH502""))},""select * where Col1='""&amp;$A56&amp;""'""),""&gt;0"")"),"#DIV/0!")</f>
        <v>#DIV/0!</v>
      </c>
      <c r="J56" s="49" t="str">
        <f>IFERROR(__xludf.DUMMYFUNCTION("AVERAGEIF(QUERY({TRANSPOSE(IMPORTRANGE(""https://docs.google.com/spreadsheets/d/1qfSt4Um3H5pMCqFySctVsMhprozDdhubgibRML1BPi4/edit?usp=share_link"",""IN-案例損失機率!AY1:BH502""))},""select * where Col1='""&amp;$A56&amp;""'""),""&gt;0"")"),"#DIV/0!")</f>
        <v>#DIV/0!</v>
      </c>
      <c r="K56" s="49" t="str">
        <f>IFERROR(__xludf.DUMMYFUNCTION("AVERAGEIF(QUERY({TRANSPOSE(IMPORTRANGE(""https://docs.google.com/spreadsheets/d/1V6tsygD1UFo9qrXN5fMConFU-KfSDWoR-aMUe8usYOg/edit?usp=share_link"",""IN-案例損失機率!AY1:BH502""))},""select * where Col1='""&amp;$A56&amp;""'""),""&gt;0"")"),"#DIV/0!")</f>
        <v>#DIV/0!</v>
      </c>
      <c r="L56" s="49" t="str">
        <f>IFERROR(__xludf.DUMMYFUNCTION("AVERAGEIF(QUERY({TRANSPOSE(IMPORTRANGE(""https://docs.google.com/spreadsheets/d/1_VCKf56QAmF0gpPF9ww3-uf7meSC9NZD2iLJ3YdNePM/edit?usp=share_link"",""IN-案例損失機率!AY1:BH502""))},""select * where Col1='""&amp;$A56&amp;""'""),""&gt;0"")"),"#DIV/0!")</f>
        <v>#DIV/0!</v>
      </c>
      <c r="M56" s="49" t="str">
        <f>IFERROR(__xludf.DUMMYFUNCTION("AVERAGEIF(QUERY({TRANSPOSE(IMPORTRANGE(""https://docs.google.com/spreadsheets/d/1RdNC4G3MORnnCixr7bZSlGgUGlE5RAADrt7YnSratHE/edit?usp=share_link"",""IN-案例損失機率!AY1:BH502""))},""select * where Col1='""&amp;$A56&amp;""'""),""&gt;0"")"),"#DIV/0!")</f>
        <v>#DIV/0!</v>
      </c>
      <c r="N56" s="49" t="str">
        <f>IFERROR(__xludf.DUMMYFUNCTION("AVERAGEIF(QUERY({TRANSPOSE(IMPORTRANGE(""https://docs.google.com/spreadsheets/d/1gC8hxK8PSzlgX-mN7fwX87dn5gLO10u3nIfnTiNWbuA/edit?usp=share_link"",""IN-案例損失機率!AY1:BH502""))},""select * where Col1='""&amp;$A56&amp;""'""),""&gt;0"")"),"#DIV/0!")</f>
        <v>#DIV/0!</v>
      </c>
      <c r="O56" s="49" t="str">
        <f>IFERROR(__xludf.DUMMYFUNCTION("AVERAGEIF(QUERY({TRANSPOSE(IMPORTRANGE(""https://docs.google.com/spreadsheets/d/1B8cPiZeIcOn-Qd3JgkHKMcjZB4fzL4_ujlvGw3F7sHM/edit?usp=share_link"",""IN-案例損失機率!AY1:BH502""))},""select * where Col1='""&amp;$A56&amp;""'""),""&gt;0"")"),"#DIV/0!")</f>
        <v>#DIV/0!</v>
      </c>
      <c r="P56" s="49" t="str">
        <f>IFERROR(__xludf.DUMMYFUNCTION("AVERAGEIF(QUERY({TRANSPOSE(IMPORTRANGE(""https://docs.google.com/spreadsheets/d/1U5S65h0MZPz8O8wfa1YOCM6kBTN1_8zRHlH6CIisNzg/edit#gid=1778725847"",""IN-案例損失機率!AY1:BH502""))},""select * where Col1='""&amp;$A56&amp;""'""),""&gt;0"")"),"#DIV/0!")</f>
        <v>#DIV/0!</v>
      </c>
      <c r="Q56" s="49" t="str">
        <f>IFERROR(__xludf.DUMMYFUNCTION("AVERAGEIF(QUERY({TRANSPOSE(IMPORTRANGE(""https://docs.google.com/spreadsheets/d/1tNYDxpMCjr8OhGILTiJmjMlz99VcOsC03_c_EZHBCac/edit?usp=share_link"",""IN-案例損失機率!AY1:BH502""))},""select * where Col1='""&amp;$A56&amp;""'""),""&gt;0"")"),"#DIV/0!")</f>
        <v>#DIV/0!</v>
      </c>
      <c r="R56" s="49" t="str">
        <f>IFERROR(__xludf.DUMMYFUNCTION("AVERAGEIF(QUERY({TRANSPOSE(IMPORTRANGE(""https://docs.google.com/spreadsheets/d/1vZozQ5iQ5VrH7k7m6S9TXIEHTDthf_o6vyslDgZcn5Q/edit?usp=share_link"",""IN-案例損失機率!AY1:BH502""))},""select * where Col1='""&amp;$A56&amp;""'""),""&gt;0"")"),"#DIV/0!")</f>
        <v>#DIV/0!</v>
      </c>
      <c r="S56" s="49" t="str">
        <f>IFERROR(__xludf.DUMMYFUNCTION("AVERAGEIF(QUERY({TRANSPOSE(IMPORTRANGE(""https://docs.google.com/spreadsheets/d/1PmUbHfZJzt7siSQTWGIhsEF35X21ca3eAvUqMAEdSJU/edit?usp=share_link"",""IN-案例損失機率!AY1:BH502""))},""select * where Col1='""&amp;$A56&amp;""'""),""&gt;0"")"),"#DIV/0!")</f>
        <v>#DIV/0!</v>
      </c>
      <c r="T56" s="49" t="str">
        <f>IFERROR(__xludf.DUMMYFUNCTION("AVERAGEIF(QUERY({TRANSPOSE(IMPORTRANGE(""https://docs.google.com/spreadsheets/d/1xAvmV1dqJN_ClTObvDEwOHmYidNfyL0iyWqhz4cxRUs/edit?usp=sharing"",""IN-案例損失機率!AY1:BH502""))},""select * where Col1='""&amp;$A56&amp;""'""),""&gt;0"")"),"#DIV/0!")</f>
        <v>#DIV/0!</v>
      </c>
      <c r="U56" s="49" t="str">
        <f>IFERROR(__xludf.DUMMYFUNCTION("AVERAGEIF(QUERY({TRANSPOSE(IMPORTRANGE(""https://docs.google.com/spreadsheets/d/1K-U1VOEkekSkvIuOTLramDSL5l6pb7stCKk-oIY8laE/edit?usp=share_link"",""IN-案例損失機率!AY1:BH502""))},""select * where Col1='""&amp;$A56&amp;""'""),""&gt;0"")"),"#DIV/0!")</f>
        <v>#DIV/0!</v>
      </c>
      <c r="V56" s="49" t="str">
        <f>IFERROR(__xludf.DUMMYFUNCTION("AVERAGEIF(QUERY({TRANSPOSE(IMPORTRANGE(""https://docs.google.com/spreadsheets/d/1Jm7uRJI6pOxy50jc0ZwXeixnUp6UO-mcnc53mLlV9lo/edit?usp=share_link"",""IN-案例損失機率!AY1:BH502""))},""select * where Col1='""&amp;$A56&amp;""'""),""&gt;0"")"),"#DIV/0!")</f>
        <v>#DIV/0!</v>
      </c>
      <c r="W56" s="49" t="str">
        <f>IFERROR(__xludf.DUMMYFUNCTION("AVERAGEIF(QUERY({TRANSPOSE(IMPORTRANGE(""https://docs.google.com/spreadsheets/d/1432r4Q6gFqKJ-l9xtbjR9no5K78N0hYLEmTJj5Y2aNY/edit?usp=share_link"",""IN-案例損失機率!AY1:BH502""))},""select * where Col1='""&amp;$A56&amp;""'""),""&gt;0"")"),"#DIV/0!")</f>
        <v>#DIV/0!</v>
      </c>
      <c r="X56" s="49" t="str">
        <f>IFERROR(__xludf.DUMMYFUNCTION("AVERAGEIF(QUERY({TRANSPOSE(IMPORTRANGE(""https://docs.google.com/spreadsheets/d/1DVXEaZ9hcV9qu8VolurcNxY5V8gQ8LsIi5a85Wsw9Po/edit?usp=share_link"",""IN-案例損失機率!AY1:BH502""))},""select * where Col1='""&amp;$A56&amp;""'""),""&gt;0"")"),"#DIV/0!")</f>
        <v>#DIV/0!</v>
      </c>
      <c r="Y56" s="49" t="str">
        <f>IFERROR(__xludf.DUMMYFUNCTION("AVERAGEIF(QUERY({TRANSPOSE(IMPORTRANGE(""https://docs.google.com/spreadsheets/d/1IcFK7Y-5zkWAlUD5cpc1mAs86lmwve_bgLw3wdZig8E/edit?usp=share_link"",""IN-案例損失機率!AY1:BH502""))},""select * where Col1='""&amp;$A56&amp;""'""),""&gt;0"")"),"#DIV/0!")</f>
        <v>#DIV/0!</v>
      </c>
      <c r="Z56" s="49" t="str">
        <f>IFERROR(__xludf.DUMMYFUNCTION("AVERAGEIF(QUERY({TRANSPOSE(IMPORTRANGE(""https://docs.google.com/spreadsheets/d/1Ixl8jtNz2EiMLY_QYD63IRT4j7L627seq4sLK3YISsw/edit?usp=share_link"",""IN-案例損失機率!AY1:BH502""))},""select * where Col1='""&amp;$A56&amp;""'""),""&gt;0"")"),"#DIV/0!")</f>
        <v>#DIV/0!</v>
      </c>
      <c r="AA56" s="49" t="str">
        <f>IFERROR(__xludf.DUMMYFUNCTION("AVERAGEIF(QUERY({TRANSPOSE(IMPORTRANGE(""https://docs.google.com/spreadsheets/d/1dJl4U62GKA5t7aapzzY2_9dSeZDTolcdr_bPV4nnAkw/edit?usp=share_link"",""IN-案例損失機率!AY1:BH502""))},""select * where Col1='""&amp;$A56&amp;""'""),""&gt;0"")"),"#DIV/0!")</f>
        <v>#DIV/0!</v>
      </c>
      <c r="AB56" s="49" t="str">
        <f>IFERROR(__xludf.DUMMYFUNCTION("AVERAGEIF(QUERY({TRANSPOSE(IMPORTRANGE(""https://docs.google.com/spreadsheets/d/1AMhlPsxJ_ORVhDRWyKbwTnx4gSymsO3qxr_6ZOoP86Q/edit?usp=share_link"",""IN-案例損失機率!AY1:BH502""))},""select * where Col1='""&amp;$A56&amp;""'""),""&gt;0"")"),"#DIV/0!")</f>
        <v>#DIV/0!</v>
      </c>
    </row>
    <row r="57" ht="30.0" customHeight="1">
      <c r="A57" s="45" t="s">
        <v>209</v>
      </c>
      <c r="B57" s="48" t="str">
        <f>IFERROR(__xludf.DUMMYFUNCTION("AVERAGEIF(QUERY({TRANSPOSE(IMPORTRANGE(""https://docs.google.com/spreadsheets/d/1YYNUZ9RW9034EMLDp5-m19i6R-xdTe70wberwaq-8zs/edit#gid=1778725847"",""IN-案例損失機率!AY1:BH502""))},""select * where Col1='""&amp;$A57&amp;""'""),""&gt;0"")"),"#DIV/0!")</f>
        <v>#DIV/0!</v>
      </c>
      <c r="C57" s="48" t="str">
        <f>IFERROR(__xludf.DUMMYFUNCTION("AVERAGEIF(QUERY({TRANSPOSE(IMPORTRANGE(""https://docs.google.com/spreadsheets/d/1_iJCYlYq4CcYNKhor4zgSP188oNelfImt8z59yoPJUc/edit?usp=share_link"",""IN-案例損失機率!AY1:BH502""))},""select * where Col1='""&amp;$A57&amp;""'""),""&gt;0"")"),"#DIV/0!")</f>
        <v>#DIV/0!</v>
      </c>
      <c r="D57" s="48" t="str">
        <f>IFERROR(__xludf.DUMMYFUNCTION("AVERAGEIF(QUERY({TRANSPOSE(IMPORTRANGE(""https://docs.google.com/spreadsheets/d/1kujxI94YuL9OSXWn6J6vWxv26Yj3pYgijIVivfOQPYk/edit?usp=share_link"",""IN-案例損失機率!AY1:BH502""))},""select * where Col1='""&amp;$A57&amp;""'""),""&gt;0"")"),"#DIV/0!")</f>
        <v>#DIV/0!</v>
      </c>
      <c r="E57" s="48" t="str">
        <f>IFERROR(__xludf.DUMMYFUNCTION("AVERAGEIF(QUERY({TRANSPOSE(IMPORTRANGE(""https://docs.google.com/spreadsheets/d/1U8udSCZ_QzoMBI6FBD9n_ubwu7PxMrD693JcQcNJpbc/edit?usp=share_link"",""IN-案例損失機率!AY1:BH502""))},""select * where Col1='""&amp;$A57&amp;""'""),""&gt;0"")"),"#DIV/0!")</f>
        <v>#DIV/0!</v>
      </c>
      <c r="F57" s="48" t="str">
        <f>IFERROR(__xludf.DUMMYFUNCTION("AVERAGEIF(QUERY({TRANSPOSE(IMPORTRANGE(""https://docs.google.com/spreadsheets/d/1M12lEnX_CHjDSTgWhN-WfG1etRC2LDWL58Z2o2sS0xE/edit?usp=share_link"",""IN-案例損失機率!AY1:BH502""))},""select * where Col1='""&amp;$A57&amp;""'""),""&gt;0"")"),"#DIV/0!")</f>
        <v>#DIV/0!</v>
      </c>
      <c r="G57" s="48" t="str">
        <f>IFERROR(__xludf.DUMMYFUNCTION("AVERAGEIF(QUERY({TRANSPOSE(IMPORTRANGE(""https://docs.google.com/spreadsheets/d/1S7pxpAN5Ncwwo59e1mhP5kasoSyiC1U3a_9vaq0MPlk/edit?usp=share_link"",""IN-案例損失機率!AY1:BH502""))},""select * where Col1='""&amp;$A57&amp;""'""),""&gt;0"")"),"#DIV/0!")</f>
        <v>#DIV/0!</v>
      </c>
      <c r="H57" s="48" t="str">
        <f>IFERROR(__xludf.DUMMYFUNCTION("AVERAGEIF(QUERY({TRANSPOSE(IMPORTRANGE(""https://docs.google.com/spreadsheets/d/1swlyjPL_3sDDfrJGrQny4r-QrjwgXeCGmP1u3YZ_-ms/edit?usp=share_link"",""IN-案例損失機率!AY1:BH502""))},""select * where Col1='""&amp;$A57&amp;""'""),""&gt;0"")"),"#DIV/0!")</f>
        <v>#DIV/0!</v>
      </c>
      <c r="I57" s="48" t="str">
        <f>IFERROR(__xludf.DUMMYFUNCTION("AVERAGEIF(QUERY({TRANSPOSE(IMPORTRANGE(""https://docs.google.com/spreadsheets/d/1qIf_B6VTAz6kngi0d8IjodYhVsIq-RV-31ghjlJHm-A/edit?usp=share_link"",""IN-案例損失機率!AY1:BH502""))},""select * where Col1='""&amp;$A57&amp;""'""),""&gt;0"")"),"#DIV/0!")</f>
        <v>#DIV/0!</v>
      </c>
      <c r="J57" s="48" t="str">
        <f>IFERROR(__xludf.DUMMYFUNCTION("AVERAGEIF(QUERY({TRANSPOSE(IMPORTRANGE(""https://docs.google.com/spreadsheets/d/1qfSt4Um3H5pMCqFySctVsMhprozDdhubgibRML1BPi4/edit?usp=share_link"",""IN-案例損失機率!AY1:BH502""))},""select * where Col1='""&amp;$A57&amp;""'""),""&gt;0"")"),"#DIV/0!")</f>
        <v>#DIV/0!</v>
      </c>
      <c r="K57" s="48" t="str">
        <f>IFERROR(__xludf.DUMMYFUNCTION("AVERAGEIF(QUERY({TRANSPOSE(IMPORTRANGE(""https://docs.google.com/spreadsheets/d/1V6tsygD1UFo9qrXN5fMConFU-KfSDWoR-aMUe8usYOg/edit?usp=share_link"",""IN-案例損失機率!AY1:BH502""))},""select * where Col1='""&amp;$A57&amp;""'""),""&gt;0"")"),"#DIV/0!")</f>
        <v>#DIV/0!</v>
      </c>
      <c r="L57" s="48" t="str">
        <f>IFERROR(__xludf.DUMMYFUNCTION("AVERAGEIF(QUERY({TRANSPOSE(IMPORTRANGE(""https://docs.google.com/spreadsheets/d/1_VCKf56QAmF0gpPF9ww3-uf7meSC9NZD2iLJ3YdNePM/edit?usp=share_link"",""IN-案例損失機率!AY1:BH502""))},""select * where Col1='""&amp;$A57&amp;""'""),""&gt;0"")"),"#DIV/0!")</f>
        <v>#DIV/0!</v>
      </c>
      <c r="M57" s="48" t="str">
        <f>IFERROR(__xludf.DUMMYFUNCTION("AVERAGEIF(QUERY({TRANSPOSE(IMPORTRANGE(""https://docs.google.com/spreadsheets/d/1RdNC4G3MORnnCixr7bZSlGgUGlE5RAADrt7YnSratHE/edit?usp=share_link"",""IN-案例損失機率!AY1:BH502""))},""select * where Col1='""&amp;$A57&amp;""'""),""&gt;0"")"),"#DIV/0!")</f>
        <v>#DIV/0!</v>
      </c>
      <c r="N57" s="48" t="str">
        <f>IFERROR(__xludf.DUMMYFUNCTION("AVERAGEIF(QUERY({TRANSPOSE(IMPORTRANGE(""https://docs.google.com/spreadsheets/d/1gC8hxK8PSzlgX-mN7fwX87dn5gLO10u3nIfnTiNWbuA/edit?usp=share_link"",""IN-案例損失機率!AY1:BH502""))},""select * where Col1='""&amp;$A57&amp;""'""),""&gt;0"")"),"#DIV/0!")</f>
        <v>#DIV/0!</v>
      </c>
      <c r="O57" s="48" t="str">
        <f>IFERROR(__xludf.DUMMYFUNCTION("AVERAGEIF(QUERY({TRANSPOSE(IMPORTRANGE(""https://docs.google.com/spreadsheets/d/1B8cPiZeIcOn-Qd3JgkHKMcjZB4fzL4_ujlvGw3F7sHM/edit?usp=share_link"",""IN-案例損失機率!AY1:BH502""))},""select * where Col1='""&amp;$A57&amp;""'""),""&gt;0"")"),"#DIV/0!")</f>
        <v>#DIV/0!</v>
      </c>
      <c r="P57" s="48" t="str">
        <f>IFERROR(__xludf.DUMMYFUNCTION("AVERAGEIF(QUERY({TRANSPOSE(IMPORTRANGE(""https://docs.google.com/spreadsheets/d/1U5S65h0MZPz8O8wfa1YOCM6kBTN1_8zRHlH6CIisNzg/edit#gid=1778725847"",""IN-案例損失機率!AY1:BH502""))},""select * where Col1='""&amp;$A57&amp;""'""),""&gt;0"")"),"#DIV/0!")</f>
        <v>#DIV/0!</v>
      </c>
      <c r="Q57" s="48" t="str">
        <f>IFERROR(__xludf.DUMMYFUNCTION("AVERAGEIF(QUERY({TRANSPOSE(IMPORTRANGE(""https://docs.google.com/spreadsheets/d/1tNYDxpMCjr8OhGILTiJmjMlz99VcOsC03_c_EZHBCac/edit?usp=share_link"",""IN-案例損失機率!AY1:BH502""))},""select * where Col1='""&amp;$A57&amp;""'""),""&gt;0"")"),"#DIV/0!")</f>
        <v>#DIV/0!</v>
      </c>
      <c r="R57" s="48" t="str">
        <f>IFERROR(__xludf.DUMMYFUNCTION("AVERAGEIF(QUERY({TRANSPOSE(IMPORTRANGE(""https://docs.google.com/spreadsheets/d/1vZozQ5iQ5VrH7k7m6S9TXIEHTDthf_o6vyslDgZcn5Q/edit?usp=share_link"",""IN-案例損失機率!AY1:BH502""))},""select * where Col1='""&amp;$A57&amp;""'""),""&gt;0"")"),"#DIV/0!")</f>
        <v>#DIV/0!</v>
      </c>
      <c r="S57" s="48" t="str">
        <f>IFERROR(__xludf.DUMMYFUNCTION("AVERAGEIF(QUERY({TRANSPOSE(IMPORTRANGE(""https://docs.google.com/spreadsheets/d/1PmUbHfZJzt7siSQTWGIhsEF35X21ca3eAvUqMAEdSJU/edit?usp=share_link"",""IN-案例損失機率!AY1:BH502""))},""select * where Col1='""&amp;$A57&amp;""'""),""&gt;0"")"),"#DIV/0!")</f>
        <v>#DIV/0!</v>
      </c>
      <c r="T57" s="48" t="str">
        <f>IFERROR(__xludf.DUMMYFUNCTION("AVERAGEIF(QUERY({TRANSPOSE(IMPORTRANGE(""https://docs.google.com/spreadsheets/d/1xAvmV1dqJN_ClTObvDEwOHmYidNfyL0iyWqhz4cxRUs/edit?usp=sharing"",""IN-案例損失機率!AY1:BH502""))},""select * where Col1='""&amp;$A57&amp;""'""),""&gt;0"")"),"#DIV/0!")</f>
        <v>#DIV/0!</v>
      </c>
      <c r="U57" s="48" t="str">
        <f>IFERROR(__xludf.DUMMYFUNCTION("AVERAGEIF(QUERY({TRANSPOSE(IMPORTRANGE(""https://docs.google.com/spreadsheets/d/1K-U1VOEkekSkvIuOTLramDSL5l6pb7stCKk-oIY8laE/edit?usp=share_link"",""IN-案例損失機率!AY1:BH502""))},""select * where Col1='""&amp;$A57&amp;""'""),""&gt;0"")"),"#DIV/0!")</f>
        <v>#DIV/0!</v>
      </c>
      <c r="V57" s="48" t="str">
        <f>IFERROR(__xludf.DUMMYFUNCTION("AVERAGEIF(QUERY({TRANSPOSE(IMPORTRANGE(""https://docs.google.com/spreadsheets/d/1Jm7uRJI6pOxy50jc0ZwXeixnUp6UO-mcnc53mLlV9lo/edit?usp=share_link"",""IN-案例損失機率!AY1:BH502""))},""select * where Col1='""&amp;$A57&amp;""'""),""&gt;0"")"),"#DIV/0!")</f>
        <v>#DIV/0!</v>
      </c>
      <c r="W57" s="48" t="str">
        <f>IFERROR(__xludf.DUMMYFUNCTION("AVERAGEIF(QUERY({TRANSPOSE(IMPORTRANGE(""https://docs.google.com/spreadsheets/d/1432r4Q6gFqKJ-l9xtbjR9no5K78N0hYLEmTJj5Y2aNY/edit?usp=share_link"",""IN-案例損失機率!AY1:BH502""))},""select * where Col1='""&amp;$A57&amp;""'""),""&gt;0"")"),"#DIV/0!")</f>
        <v>#DIV/0!</v>
      </c>
      <c r="X57" s="48" t="str">
        <f>IFERROR(__xludf.DUMMYFUNCTION("AVERAGEIF(QUERY({TRANSPOSE(IMPORTRANGE(""https://docs.google.com/spreadsheets/d/1DVXEaZ9hcV9qu8VolurcNxY5V8gQ8LsIi5a85Wsw9Po/edit?usp=share_link"",""IN-案例損失機率!AY1:BH502""))},""select * where Col1='""&amp;$A57&amp;""'""),""&gt;0"")"),"#DIV/0!")</f>
        <v>#DIV/0!</v>
      </c>
      <c r="Y57" s="48" t="str">
        <f>IFERROR(__xludf.DUMMYFUNCTION("AVERAGEIF(QUERY({TRANSPOSE(IMPORTRANGE(""https://docs.google.com/spreadsheets/d/1IcFK7Y-5zkWAlUD5cpc1mAs86lmwve_bgLw3wdZig8E/edit?usp=share_link"",""IN-案例損失機率!AY1:BH502""))},""select * where Col1='""&amp;$A57&amp;""'""),""&gt;0"")"),"#DIV/0!")</f>
        <v>#DIV/0!</v>
      </c>
      <c r="Z57" s="48" t="str">
        <f>IFERROR(__xludf.DUMMYFUNCTION("AVERAGEIF(QUERY({TRANSPOSE(IMPORTRANGE(""https://docs.google.com/spreadsheets/d/1Ixl8jtNz2EiMLY_QYD63IRT4j7L627seq4sLK3YISsw/edit?usp=share_link"",""IN-案例損失機率!AY1:BH502""))},""select * where Col1='""&amp;$A57&amp;""'""),""&gt;0"")"),"#DIV/0!")</f>
        <v>#DIV/0!</v>
      </c>
      <c r="AA57" s="48" t="str">
        <f>IFERROR(__xludf.DUMMYFUNCTION("AVERAGEIF(QUERY({TRANSPOSE(IMPORTRANGE(""https://docs.google.com/spreadsheets/d/1dJl4U62GKA5t7aapzzY2_9dSeZDTolcdr_bPV4nnAkw/edit?usp=share_link"",""IN-案例損失機率!AY1:BH502""))},""select * where Col1='""&amp;$A57&amp;""'""),""&gt;0"")"),"#DIV/0!")</f>
        <v>#DIV/0!</v>
      </c>
      <c r="AB57" s="48" t="str">
        <f>IFERROR(__xludf.DUMMYFUNCTION("AVERAGEIF(QUERY({TRANSPOSE(IMPORTRANGE(""https://docs.google.com/spreadsheets/d/1AMhlPsxJ_ORVhDRWyKbwTnx4gSymsO3qxr_6ZOoP86Q/edit?usp=share_link"",""IN-案例損失機率!AY1:BH502""))},""select * where Col1='""&amp;$A57&amp;""'""),""&gt;0"")"),"#DIV/0!")</f>
        <v>#DIV/0!</v>
      </c>
    </row>
    <row r="58" ht="30.0" customHeight="1">
      <c r="A58" s="45" t="s">
        <v>210</v>
      </c>
      <c r="B58" s="49" t="str">
        <f>IFERROR(__xludf.DUMMYFUNCTION("AVERAGEIF(QUERY({TRANSPOSE(IMPORTRANGE(""https://docs.google.com/spreadsheets/d/1YYNUZ9RW9034EMLDp5-m19i6R-xdTe70wberwaq-8zs/edit#gid=1778725847"",""IN-案例損失機率!AY1:BH502""))},""select * where Col1='""&amp;$A58&amp;""'""),""&gt;0"")"),"#DIV/0!")</f>
        <v>#DIV/0!</v>
      </c>
      <c r="C58" s="49" t="str">
        <f>IFERROR(__xludf.DUMMYFUNCTION("AVERAGEIF(QUERY({TRANSPOSE(IMPORTRANGE(""https://docs.google.com/spreadsheets/d/1_iJCYlYq4CcYNKhor4zgSP188oNelfImt8z59yoPJUc/edit?usp=share_link"",""IN-案例損失機率!AY1:BH502""))},""select * where Col1='""&amp;$A58&amp;""'""),""&gt;0"")"),"#DIV/0!")</f>
        <v>#DIV/0!</v>
      </c>
      <c r="D58" s="49" t="str">
        <f>IFERROR(__xludf.DUMMYFUNCTION("AVERAGEIF(QUERY({TRANSPOSE(IMPORTRANGE(""https://docs.google.com/spreadsheets/d/1kujxI94YuL9OSXWn6J6vWxv26Yj3pYgijIVivfOQPYk/edit?usp=share_link"",""IN-案例損失機率!AY1:BH502""))},""select * where Col1='""&amp;$A58&amp;""'""),""&gt;0"")"),"#DIV/0!")</f>
        <v>#DIV/0!</v>
      </c>
      <c r="E58" s="49" t="str">
        <f>IFERROR(__xludf.DUMMYFUNCTION("AVERAGEIF(QUERY({TRANSPOSE(IMPORTRANGE(""https://docs.google.com/spreadsheets/d/1U8udSCZ_QzoMBI6FBD9n_ubwu7PxMrD693JcQcNJpbc/edit?usp=share_link"",""IN-案例損失機率!AY1:BH502""))},""select * where Col1='""&amp;$A58&amp;""'""),""&gt;0"")"),"#DIV/0!")</f>
        <v>#DIV/0!</v>
      </c>
      <c r="F58" s="49" t="str">
        <f>IFERROR(__xludf.DUMMYFUNCTION("AVERAGEIF(QUERY({TRANSPOSE(IMPORTRANGE(""https://docs.google.com/spreadsheets/d/1M12lEnX_CHjDSTgWhN-WfG1etRC2LDWL58Z2o2sS0xE/edit?usp=share_link"",""IN-案例損失機率!AY1:BH502""))},""select * where Col1='""&amp;$A58&amp;""'""),""&gt;0"")"),"#DIV/0!")</f>
        <v>#DIV/0!</v>
      </c>
      <c r="G58" s="49" t="str">
        <f>IFERROR(__xludf.DUMMYFUNCTION("AVERAGEIF(QUERY({TRANSPOSE(IMPORTRANGE(""https://docs.google.com/spreadsheets/d/1S7pxpAN5Ncwwo59e1mhP5kasoSyiC1U3a_9vaq0MPlk/edit?usp=share_link"",""IN-案例損失機率!AY1:BH502""))},""select * where Col1='""&amp;$A58&amp;""'""),""&gt;0"")"),"#DIV/0!")</f>
        <v>#DIV/0!</v>
      </c>
      <c r="H58" s="49" t="str">
        <f>IFERROR(__xludf.DUMMYFUNCTION("AVERAGEIF(QUERY({TRANSPOSE(IMPORTRANGE(""https://docs.google.com/spreadsheets/d/1swlyjPL_3sDDfrJGrQny4r-QrjwgXeCGmP1u3YZ_-ms/edit?usp=share_link"",""IN-案例損失機率!AY1:BH502""))},""select * where Col1='""&amp;$A58&amp;""'""),""&gt;0"")"),"#DIV/0!")</f>
        <v>#DIV/0!</v>
      </c>
      <c r="I58" s="49" t="str">
        <f>IFERROR(__xludf.DUMMYFUNCTION("AVERAGEIF(QUERY({TRANSPOSE(IMPORTRANGE(""https://docs.google.com/spreadsheets/d/1qIf_B6VTAz6kngi0d8IjodYhVsIq-RV-31ghjlJHm-A/edit?usp=share_link"",""IN-案例損失機率!AY1:BH502""))},""select * where Col1='""&amp;$A58&amp;""'""),""&gt;0"")"),"#DIV/0!")</f>
        <v>#DIV/0!</v>
      </c>
      <c r="J58" s="49" t="str">
        <f>IFERROR(__xludf.DUMMYFUNCTION("AVERAGEIF(QUERY({TRANSPOSE(IMPORTRANGE(""https://docs.google.com/spreadsheets/d/1qfSt4Um3H5pMCqFySctVsMhprozDdhubgibRML1BPi4/edit?usp=share_link"",""IN-案例損失機率!AY1:BH502""))},""select * where Col1='""&amp;$A58&amp;""'""),""&gt;0"")"),"#DIV/0!")</f>
        <v>#DIV/0!</v>
      </c>
      <c r="K58" s="49" t="str">
        <f>IFERROR(__xludf.DUMMYFUNCTION("AVERAGEIF(QUERY({TRANSPOSE(IMPORTRANGE(""https://docs.google.com/spreadsheets/d/1V6tsygD1UFo9qrXN5fMConFU-KfSDWoR-aMUe8usYOg/edit?usp=share_link"",""IN-案例損失機率!AY1:BH502""))},""select * where Col1='""&amp;$A58&amp;""'""),""&gt;0"")"),"#DIV/0!")</f>
        <v>#DIV/0!</v>
      </c>
      <c r="L58" s="49" t="str">
        <f>IFERROR(__xludf.DUMMYFUNCTION("AVERAGEIF(QUERY({TRANSPOSE(IMPORTRANGE(""https://docs.google.com/spreadsheets/d/1_VCKf56QAmF0gpPF9ww3-uf7meSC9NZD2iLJ3YdNePM/edit?usp=share_link"",""IN-案例損失機率!AY1:BH502""))},""select * where Col1='""&amp;$A58&amp;""'""),""&gt;0"")"),"#DIV/0!")</f>
        <v>#DIV/0!</v>
      </c>
      <c r="M58" s="49" t="str">
        <f>IFERROR(__xludf.DUMMYFUNCTION("AVERAGEIF(QUERY({TRANSPOSE(IMPORTRANGE(""https://docs.google.com/spreadsheets/d/1RdNC4G3MORnnCixr7bZSlGgUGlE5RAADrt7YnSratHE/edit?usp=share_link"",""IN-案例損失機率!AY1:BH502""))},""select * where Col1='""&amp;$A58&amp;""'""),""&gt;0"")"),"#DIV/0!")</f>
        <v>#DIV/0!</v>
      </c>
      <c r="N58" s="49" t="str">
        <f>IFERROR(__xludf.DUMMYFUNCTION("AVERAGEIF(QUERY({TRANSPOSE(IMPORTRANGE(""https://docs.google.com/spreadsheets/d/1gC8hxK8PSzlgX-mN7fwX87dn5gLO10u3nIfnTiNWbuA/edit?usp=share_link"",""IN-案例損失機率!AY1:BH502""))},""select * where Col1='""&amp;$A58&amp;""'""),""&gt;0"")"),"#DIV/0!")</f>
        <v>#DIV/0!</v>
      </c>
      <c r="O58" s="49" t="str">
        <f>IFERROR(__xludf.DUMMYFUNCTION("AVERAGEIF(QUERY({TRANSPOSE(IMPORTRANGE(""https://docs.google.com/spreadsheets/d/1B8cPiZeIcOn-Qd3JgkHKMcjZB4fzL4_ujlvGw3F7sHM/edit?usp=share_link"",""IN-案例損失機率!AY1:BH502""))},""select * where Col1='""&amp;$A58&amp;""'""),""&gt;0"")"),"#DIV/0!")</f>
        <v>#DIV/0!</v>
      </c>
      <c r="P58" s="49" t="str">
        <f>IFERROR(__xludf.DUMMYFUNCTION("AVERAGEIF(QUERY({TRANSPOSE(IMPORTRANGE(""https://docs.google.com/spreadsheets/d/1U5S65h0MZPz8O8wfa1YOCM6kBTN1_8zRHlH6CIisNzg/edit#gid=1778725847"",""IN-案例損失機率!AY1:BH502""))},""select * where Col1='""&amp;$A58&amp;""'""),""&gt;0"")"),"#DIV/0!")</f>
        <v>#DIV/0!</v>
      </c>
      <c r="Q58" s="49" t="str">
        <f>IFERROR(__xludf.DUMMYFUNCTION("AVERAGEIF(QUERY({TRANSPOSE(IMPORTRANGE(""https://docs.google.com/spreadsheets/d/1tNYDxpMCjr8OhGILTiJmjMlz99VcOsC03_c_EZHBCac/edit?usp=share_link"",""IN-案例損失機率!AY1:BH502""))},""select * where Col1='""&amp;$A58&amp;""'""),""&gt;0"")"),"#DIV/0!")</f>
        <v>#DIV/0!</v>
      </c>
      <c r="R58" s="49" t="str">
        <f>IFERROR(__xludf.DUMMYFUNCTION("AVERAGEIF(QUERY({TRANSPOSE(IMPORTRANGE(""https://docs.google.com/spreadsheets/d/1vZozQ5iQ5VrH7k7m6S9TXIEHTDthf_o6vyslDgZcn5Q/edit?usp=share_link"",""IN-案例損失機率!AY1:BH502""))},""select * where Col1='""&amp;$A58&amp;""'""),""&gt;0"")"),"#DIV/0!")</f>
        <v>#DIV/0!</v>
      </c>
      <c r="S58" s="49" t="str">
        <f>IFERROR(__xludf.DUMMYFUNCTION("AVERAGEIF(QUERY({TRANSPOSE(IMPORTRANGE(""https://docs.google.com/spreadsheets/d/1PmUbHfZJzt7siSQTWGIhsEF35X21ca3eAvUqMAEdSJU/edit?usp=share_link"",""IN-案例損失機率!AY1:BH502""))},""select * where Col1='""&amp;$A58&amp;""'""),""&gt;0"")"),"#DIV/0!")</f>
        <v>#DIV/0!</v>
      </c>
      <c r="T58" s="49" t="str">
        <f>IFERROR(__xludf.DUMMYFUNCTION("AVERAGEIF(QUERY({TRANSPOSE(IMPORTRANGE(""https://docs.google.com/spreadsheets/d/1xAvmV1dqJN_ClTObvDEwOHmYidNfyL0iyWqhz4cxRUs/edit?usp=sharing"",""IN-案例損失機率!AY1:BH502""))},""select * where Col1='""&amp;$A58&amp;""'""),""&gt;0"")"),"#DIV/0!")</f>
        <v>#DIV/0!</v>
      </c>
      <c r="U58" s="49" t="str">
        <f>IFERROR(__xludf.DUMMYFUNCTION("AVERAGEIF(QUERY({TRANSPOSE(IMPORTRANGE(""https://docs.google.com/spreadsheets/d/1K-U1VOEkekSkvIuOTLramDSL5l6pb7stCKk-oIY8laE/edit?usp=share_link"",""IN-案例損失機率!AY1:BH502""))},""select * where Col1='""&amp;$A58&amp;""'""),""&gt;0"")"),"#DIV/0!")</f>
        <v>#DIV/0!</v>
      </c>
      <c r="V58" s="49" t="str">
        <f>IFERROR(__xludf.DUMMYFUNCTION("AVERAGEIF(QUERY({TRANSPOSE(IMPORTRANGE(""https://docs.google.com/spreadsheets/d/1Jm7uRJI6pOxy50jc0ZwXeixnUp6UO-mcnc53mLlV9lo/edit?usp=share_link"",""IN-案例損失機率!AY1:BH502""))},""select * where Col1='""&amp;$A58&amp;""'""),""&gt;0"")"),"#DIV/0!")</f>
        <v>#DIV/0!</v>
      </c>
      <c r="W58" s="49" t="str">
        <f>IFERROR(__xludf.DUMMYFUNCTION("AVERAGEIF(QUERY({TRANSPOSE(IMPORTRANGE(""https://docs.google.com/spreadsheets/d/1432r4Q6gFqKJ-l9xtbjR9no5K78N0hYLEmTJj5Y2aNY/edit?usp=share_link"",""IN-案例損失機率!AY1:BH502""))},""select * where Col1='""&amp;$A58&amp;""'""),""&gt;0"")"),"#DIV/0!")</f>
        <v>#DIV/0!</v>
      </c>
      <c r="X58" s="49" t="str">
        <f>IFERROR(__xludf.DUMMYFUNCTION("AVERAGEIF(QUERY({TRANSPOSE(IMPORTRANGE(""https://docs.google.com/spreadsheets/d/1DVXEaZ9hcV9qu8VolurcNxY5V8gQ8LsIi5a85Wsw9Po/edit?usp=share_link"",""IN-案例損失機率!AY1:BH502""))},""select * where Col1='""&amp;$A58&amp;""'""),""&gt;0"")"),"#DIV/0!")</f>
        <v>#DIV/0!</v>
      </c>
      <c r="Y58" s="49" t="str">
        <f>IFERROR(__xludf.DUMMYFUNCTION("AVERAGEIF(QUERY({TRANSPOSE(IMPORTRANGE(""https://docs.google.com/spreadsheets/d/1IcFK7Y-5zkWAlUD5cpc1mAs86lmwve_bgLw3wdZig8E/edit?usp=share_link"",""IN-案例損失機率!AY1:BH502""))},""select * where Col1='""&amp;$A58&amp;""'""),""&gt;0"")"),"#DIV/0!")</f>
        <v>#DIV/0!</v>
      </c>
      <c r="Z58" s="49" t="str">
        <f>IFERROR(__xludf.DUMMYFUNCTION("AVERAGEIF(QUERY({TRANSPOSE(IMPORTRANGE(""https://docs.google.com/spreadsheets/d/1Ixl8jtNz2EiMLY_QYD63IRT4j7L627seq4sLK3YISsw/edit?usp=share_link"",""IN-案例損失機率!AY1:BH502""))},""select * where Col1='""&amp;$A58&amp;""'""),""&gt;0"")"),"#DIV/0!")</f>
        <v>#DIV/0!</v>
      </c>
      <c r="AA58" s="49" t="str">
        <f>IFERROR(__xludf.DUMMYFUNCTION("AVERAGEIF(QUERY({TRANSPOSE(IMPORTRANGE(""https://docs.google.com/spreadsheets/d/1dJl4U62GKA5t7aapzzY2_9dSeZDTolcdr_bPV4nnAkw/edit?usp=share_link"",""IN-案例損失機率!AY1:BH502""))},""select * where Col1='""&amp;$A58&amp;""'""),""&gt;0"")"),"#DIV/0!")</f>
        <v>#DIV/0!</v>
      </c>
      <c r="AB58" s="49" t="str">
        <f>IFERROR(__xludf.DUMMYFUNCTION("AVERAGEIF(QUERY({TRANSPOSE(IMPORTRANGE(""https://docs.google.com/spreadsheets/d/1AMhlPsxJ_ORVhDRWyKbwTnx4gSymsO3qxr_6ZOoP86Q/edit?usp=share_link"",""IN-案例損失機率!AY1:BH502""))},""select * where Col1='""&amp;$A58&amp;""'""),""&gt;0"")"),"#DIV/0!")</f>
        <v>#DIV/0!</v>
      </c>
    </row>
    <row r="59" ht="30.0" customHeight="1">
      <c r="A59" s="45" t="s">
        <v>211</v>
      </c>
      <c r="B59" s="48" t="str">
        <f>IFERROR(__xludf.DUMMYFUNCTION("AVERAGEIF(QUERY({TRANSPOSE(IMPORTRANGE(""https://docs.google.com/spreadsheets/d/1YYNUZ9RW9034EMLDp5-m19i6R-xdTe70wberwaq-8zs/edit#gid=1778725847"",""IN-案例損失機率!AY1:BH502""))},""select * where Col1='""&amp;$A59&amp;""'""),""&gt;0"")"),"#DIV/0!")</f>
        <v>#DIV/0!</v>
      </c>
      <c r="C59" s="48" t="str">
        <f>IFERROR(__xludf.DUMMYFUNCTION("AVERAGEIF(QUERY({TRANSPOSE(IMPORTRANGE(""https://docs.google.com/spreadsheets/d/1_iJCYlYq4CcYNKhor4zgSP188oNelfImt8z59yoPJUc/edit?usp=share_link"",""IN-案例損失機率!AY1:BH502""))},""select * where Col1='""&amp;$A59&amp;""'""),""&gt;0"")"),"#DIV/0!")</f>
        <v>#DIV/0!</v>
      </c>
      <c r="D59" s="48" t="str">
        <f>IFERROR(__xludf.DUMMYFUNCTION("AVERAGEIF(QUERY({TRANSPOSE(IMPORTRANGE(""https://docs.google.com/spreadsheets/d/1kujxI94YuL9OSXWn6J6vWxv26Yj3pYgijIVivfOQPYk/edit?usp=share_link"",""IN-案例損失機率!AY1:BH502""))},""select * where Col1='""&amp;$A59&amp;""'""),""&gt;0"")"),"#DIV/0!")</f>
        <v>#DIV/0!</v>
      </c>
      <c r="E59" s="48" t="str">
        <f>IFERROR(__xludf.DUMMYFUNCTION("AVERAGEIF(QUERY({TRANSPOSE(IMPORTRANGE(""https://docs.google.com/spreadsheets/d/1U8udSCZ_QzoMBI6FBD9n_ubwu7PxMrD693JcQcNJpbc/edit?usp=share_link"",""IN-案例損失機率!AY1:BH502""))},""select * where Col1='""&amp;$A59&amp;""'""),""&gt;0"")"),"#DIV/0!")</f>
        <v>#DIV/0!</v>
      </c>
      <c r="F59" s="48" t="str">
        <f>IFERROR(__xludf.DUMMYFUNCTION("AVERAGEIF(QUERY({TRANSPOSE(IMPORTRANGE(""https://docs.google.com/spreadsheets/d/1M12lEnX_CHjDSTgWhN-WfG1etRC2LDWL58Z2o2sS0xE/edit?usp=share_link"",""IN-案例損失機率!AY1:BH502""))},""select * where Col1='""&amp;$A59&amp;""'""),""&gt;0"")"),"#DIV/0!")</f>
        <v>#DIV/0!</v>
      </c>
      <c r="G59" s="48" t="str">
        <f>IFERROR(__xludf.DUMMYFUNCTION("AVERAGEIF(QUERY({TRANSPOSE(IMPORTRANGE(""https://docs.google.com/spreadsheets/d/1S7pxpAN5Ncwwo59e1mhP5kasoSyiC1U3a_9vaq0MPlk/edit?usp=share_link"",""IN-案例損失機率!AY1:BH502""))},""select * where Col1='""&amp;$A59&amp;""'""),""&gt;0"")"),"#DIV/0!")</f>
        <v>#DIV/0!</v>
      </c>
      <c r="H59" s="48" t="str">
        <f>IFERROR(__xludf.DUMMYFUNCTION("AVERAGEIF(QUERY({TRANSPOSE(IMPORTRANGE(""https://docs.google.com/spreadsheets/d/1swlyjPL_3sDDfrJGrQny4r-QrjwgXeCGmP1u3YZ_-ms/edit?usp=share_link"",""IN-案例損失機率!AY1:BH502""))},""select * where Col1='""&amp;$A59&amp;""'""),""&gt;0"")"),"#DIV/0!")</f>
        <v>#DIV/0!</v>
      </c>
      <c r="I59" s="48" t="str">
        <f>IFERROR(__xludf.DUMMYFUNCTION("AVERAGEIF(QUERY({TRANSPOSE(IMPORTRANGE(""https://docs.google.com/spreadsheets/d/1qIf_B6VTAz6kngi0d8IjodYhVsIq-RV-31ghjlJHm-A/edit?usp=share_link"",""IN-案例損失機率!AY1:BH502""))},""select * where Col1='""&amp;$A59&amp;""'""),""&gt;0"")"),"#DIV/0!")</f>
        <v>#DIV/0!</v>
      </c>
      <c r="J59" s="48" t="str">
        <f>IFERROR(__xludf.DUMMYFUNCTION("AVERAGEIF(QUERY({TRANSPOSE(IMPORTRANGE(""https://docs.google.com/spreadsheets/d/1qfSt4Um3H5pMCqFySctVsMhprozDdhubgibRML1BPi4/edit?usp=share_link"",""IN-案例損失機率!AY1:BH502""))},""select * where Col1='""&amp;$A59&amp;""'""),""&gt;0"")"),"#DIV/0!")</f>
        <v>#DIV/0!</v>
      </c>
      <c r="K59" s="48" t="str">
        <f>IFERROR(__xludf.DUMMYFUNCTION("AVERAGEIF(QUERY({TRANSPOSE(IMPORTRANGE(""https://docs.google.com/spreadsheets/d/1V6tsygD1UFo9qrXN5fMConFU-KfSDWoR-aMUe8usYOg/edit?usp=share_link"",""IN-案例損失機率!AY1:BH502""))},""select * where Col1='""&amp;$A59&amp;""'""),""&gt;0"")"),"#DIV/0!")</f>
        <v>#DIV/0!</v>
      </c>
      <c r="L59" s="48" t="str">
        <f>IFERROR(__xludf.DUMMYFUNCTION("AVERAGEIF(QUERY({TRANSPOSE(IMPORTRANGE(""https://docs.google.com/spreadsheets/d/1_VCKf56QAmF0gpPF9ww3-uf7meSC9NZD2iLJ3YdNePM/edit?usp=share_link"",""IN-案例損失機率!AY1:BH502""))},""select * where Col1='""&amp;$A59&amp;""'""),""&gt;0"")"),"#DIV/0!")</f>
        <v>#DIV/0!</v>
      </c>
      <c r="M59" s="48" t="str">
        <f>IFERROR(__xludf.DUMMYFUNCTION("AVERAGEIF(QUERY({TRANSPOSE(IMPORTRANGE(""https://docs.google.com/spreadsheets/d/1RdNC4G3MORnnCixr7bZSlGgUGlE5RAADrt7YnSratHE/edit?usp=share_link"",""IN-案例損失機率!AY1:BH502""))},""select * where Col1='""&amp;$A59&amp;""'""),""&gt;0"")"),"#DIV/0!")</f>
        <v>#DIV/0!</v>
      </c>
      <c r="N59" s="48" t="str">
        <f>IFERROR(__xludf.DUMMYFUNCTION("AVERAGEIF(QUERY({TRANSPOSE(IMPORTRANGE(""https://docs.google.com/spreadsheets/d/1gC8hxK8PSzlgX-mN7fwX87dn5gLO10u3nIfnTiNWbuA/edit?usp=share_link"",""IN-案例損失機率!AY1:BH502""))},""select * where Col1='""&amp;$A59&amp;""'""),""&gt;0"")"),"#DIV/0!")</f>
        <v>#DIV/0!</v>
      </c>
      <c r="O59" s="48" t="str">
        <f>IFERROR(__xludf.DUMMYFUNCTION("AVERAGEIF(QUERY({TRANSPOSE(IMPORTRANGE(""https://docs.google.com/spreadsheets/d/1B8cPiZeIcOn-Qd3JgkHKMcjZB4fzL4_ujlvGw3F7sHM/edit?usp=share_link"",""IN-案例損失機率!AY1:BH502""))},""select * where Col1='""&amp;$A59&amp;""'""),""&gt;0"")"),"#DIV/0!")</f>
        <v>#DIV/0!</v>
      </c>
      <c r="P59" s="48" t="str">
        <f>IFERROR(__xludf.DUMMYFUNCTION("AVERAGEIF(QUERY({TRANSPOSE(IMPORTRANGE(""https://docs.google.com/spreadsheets/d/1U5S65h0MZPz8O8wfa1YOCM6kBTN1_8zRHlH6CIisNzg/edit#gid=1778725847"",""IN-案例損失機率!AY1:BH502""))},""select * where Col1='""&amp;$A59&amp;""'""),""&gt;0"")"),"#DIV/0!")</f>
        <v>#DIV/0!</v>
      </c>
      <c r="Q59" s="48" t="str">
        <f>IFERROR(__xludf.DUMMYFUNCTION("AVERAGEIF(QUERY({TRANSPOSE(IMPORTRANGE(""https://docs.google.com/spreadsheets/d/1tNYDxpMCjr8OhGILTiJmjMlz99VcOsC03_c_EZHBCac/edit?usp=share_link"",""IN-案例損失機率!AY1:BH502""))},""select * where Col1='""&amp;$A59&amp;""'""),""&gt;0"")"),"#DIV/0!")</f>
        <v>#DIV/0!</v>
      </c>
      <c r="R59" s="48" t="str">
        <f>IFERROR(__xludf.DUMMYFUNCTION("AVERAGEIF(QUERY({TRANSPOSE(IMPORTRANGE(""https://docs.google.com/spreadsheets/d/1vZozQ5iQ5VrH7k7m6S9TXIEHTDthf_o6vyslDgZcn5Q/edit?usp=share_link"",""IN-案例損失機率!AY1:BH502""))},""select * where Col1='""&amp;$A59&amp;""'""),""&gt;0"")"),"#DIV/0!")</f>
        <v>#DIV/0!</v>
      </c>
      <c r="S59" s="48" t="str">
        <f>IFERROR(__xludf.DUMMYFUNCTION("AVERAGEIF(QUERY({TRANSPOSE(IMPORTRANGE(""https://docs.google.com/spreadsheets/d/1PmUbHfZJzt7siSQTWGIhsEF35X21ca3eAvUqMAEdSJU/edit?usp=share_link"",""IN-案例損失機率!AY1:BH502""))},""select * where Col1='""&amp;$A59&amp;""'""),""&gt;0"")"),"#DIV/0!")</f>
        <v>#DIV/0!</v>
      </c>
      <c r="T59" s="48" t="str">
        <f>IFERROR(__xludf.DUMMYFUNCTION("AVERAGEIF(QUERY({TRANSPOSE(IMPORTRANGE(""https://docs.google.com/spreadsheets/d/1xAvmV1dqJN_ClTObvDEwOHmYidNfyL0iyWqhz4cxRUs/edit?usp=sharing"",""IN-案例損失機率!AY1:BH502""))},""select * where Col1='""&amp;$A59&amp;""'""),""&gt;0"")"),"#DIV/0!")</f>
        <v>#DIV/0!</v>
      </c>
      <c r="U59" s="48" t="str">
        <f>IFERROR(__xludf.DUMMYFUNCTION("AVERAGEIF(QUERY({TRANSPOSE(IMPORTRANGE(""https://docs.google.com/spreadsheets/d/1K-U1VOEkekSkvIuOTLramDSL5l6pb7stCKk-oIY8laE/edit?usp=share_link"",""IN-案例損失機率!AY1:BH502""))},""select * where Col1='""&amp;$A59&amp;""'""),""&gt;0"")"),"#DIV/0!")</f>
        <v>#DIV/0!</v>
      </c>
      <c r="V59" s="48" t="str">
        <f>IFERROR(__xludf.DUMMYFUNCTION("AVERAGEIF(QUERY({TRANSPOSE(IMPORTRANGE(""https://docs.google.com/spreadsheets/d/1Jm7uRJI6pOxy50jc0ZwXeixnUp6UO-mcnc53mLlV9lo/edit?usp=share_link"",""IN-案例損失機率!AY1:BH502""))},""select * where Col1='""&amp;$A59&amp;""'""),""&gt;0"")"),"#DIV/0!")</f>
        <v>#DIV/0!</v>
      </c>
      <c r="W59" s="48" t="str">
        <f>IFERROR(__xludf.DUMMYFUNCTION("AVERAGEIF(QUERY({TRANSPOSE(IMPORTRANGE(""https://docs.google.com/spreadsheets/d/1432r4Q6gFqKJ-l9xtbjR9no5K78N0hYLEmTJj5Y2aNY/edit?usp=share_link"",""IN-案例損失機率!AY1:BH502""))},""select * where Col1='""&amp;$A59&amp;""'""),""&gt;0"")"),"#DIV/0!")</f>
        <v>#DIV/0!</v>
      </c>
      <c r="X59" s="48" t="str">
        <f>IFERROR(__xludf.DUMMYFUNCTION("AVERAGEIF(QUERY({TRANSPOSE(IMPORTRANGE(""https://docs.google.com/spreadsheets/d/1DVXEaZ9hcV9qu8VolurcNxY5V8gQ8LsIi5a85Wsw9Po/edit?usp=share_link"",""IN-案例損失機率!AY1:BH502""))},""select * where Col1='""&amp;$A59&amp;""'""),""&gt;0"")"),"#DIV/0!")</f>
        <v>#DIV/0!</v>
      </c>
      <c r="Y59" s="48" t="str">
        <f>IFERROR(__xludf.DUMMYFUNCTION("AVERAGEIF(QUERY({TRANSPOSE(IMPORTRANGE(""https://docs.google.com/spreadsheets/d/1IcFK7Y-5zkWAlUD5cpc1mAs86lmwve_bgLw3wdZig8E/edit?usp=share_link"",""IN-案例損失機率!AY1:BH502""))},""select * where Col1='""&amp;$A59&amp;""'""),""&gt;0"")"),"#DIV/0!")</f>
        <v>#DIV/0!</v>
      </c>
      <c r="Z59" s="48" t="str">
        <f>IFERROR(__xludf.DUMMYFUNCTION("AVERAGEIF(QUERY({TRANSPOSE(IMPORTRANGE(""https://docs.google.com/spreadsheets/d/1Ixl8jtNz2EiMLY_QYD63IRT4j7L627seq4sLK3YISsw/edit?usp=share_link"",""IN-案例損失機率!AY1:BH502""))},""select * where Col1='""&amp;$A59&amp;""'""),""&gt;0"")"),"#DIV/0!")</f>
        <v>#DIV/0!</v>
      </c>
      <c r="AA59" s="48" t="str">
        <f>IFERROR(__xludf.DUMMYFUNCTION("AVERAGEIF(QUERY({TRANSPOSE(IMPORTRANGE(""https://docs.google.com/spreadsheets/d/1dJl4U62GKA5t7aapzzY2_9dSeZDTolcdr_bPV4nnAkw/edit?usp=share_link"",""IN-案例損失機率!AY1:BH502""))},""select * where Col1='""&amp;$A59&amp;""'""),""&gt;0"")"),"#DIV/0!")</f>
        <v>#DIV/0!</v>
      </c>
      <c r="AB59" s="48" t="str">
        <f>IFERROR(__xludf.DUMMYFUNCTION("AVERAGEIF(QUERY({TRANSPOSE(IMPORTRANGE(""https://docs.google.com/spreadsheets/d/1AMhlPsxJ_ORVhDRWyKbwTnx4gSymsO3qxr_6ZOoP86Q/edit?usp=share_link"",""IN-案例損失機率!AY1:BH502""))},""select * where Col1='""&amp;$A59&amp;""'""),""&gt;0"")"),"#DIV/0!")</f>
        <v>#DIV/0!</v>
      </c>
    </row>
    <row r="60" ht="30.0" customHeight="1">
      <c r="A60" s="45" t="s">
        <v>212</v>
      </c>
      <c r="B60" s="49" t="str">
        <f>IFERROR(__xludf.DUMMYFUNCTION("AVERAGEIF(QUERY({TRANSPOSE(IMPORTRANGE(""https://docs.google.com/spreadsheets/d/1YYNUZ9RW9034EMLDp5-m19i6R-xdTe70wberwaq-8zs/edit#gid=1778725847"",""IN-案例損失機率!AY1:BH502""))},""select * where Col1='""&amp;$A60&amp;""'""),""&gt;0"")"),"#DIV/0!")</f>
        <v>#DIV/0!</v>
      </c>
      <c r="C60" s="49" t="str">
        <f>IFERROR(__xludf.DUMMYFUNCTION("AVERAGEIF(QUERY({TRANSPOSE(IMPORTRANGE(""https://docs.google.com/spreadsheets/d/1_iJCYlYq4CcYNKhor4zgSP188oNelfImt8z59yoPJUc/edit?usp=share_link"",""IN-案例損失機率!AY1:BH502""))},""select * where Col1='""&amp;$A60&amp;""'""),""&gt;0"")"),"#DIV/0!")</f>
        <v>#DIV/0!</v>
      </c>
      <c r="D60" s="49" t="str">
        <f>IFERROR(__xludf.DUMMYFUNCTION("AVERAGEIF(QUERY({TRANSPOSE(IMPORTRANGE(""https://docs.google.com/spreadsheets/d/1kujxI94YuL9OSXWn6J6vWxv26Yj3pYgijIVivfOQPYk/edit?usp=share_link"",""IN-案例損失機率!AY1:BH502""))},""select * where Col1='""&amp;$A60&amp;""'""),""&gt;0"")"),"#DIV/0!")</f>
        <v>#DIV/0!</v>
      </c>
      <c r="E60" s="49" t="str">
        <f>IFERROR(__xludf.DUMMYFUNCTION("AVERAGEIF(QUERY({TRANSPOSE(IMPORTRANGE(""https://docs.google.com/spreadsheets/d/1U8udSCZ_QzoMBI6FBD9n_ubwu7PxMrD693JcQcNJpbc/edit?usp=share_link"",""IN-案例損失機率!AY1:BH502""))},""select * where Col1='""&amp;$A60&amp;""'""),""&gt;0"")"),"#DIV/0!")</f>
        <v>#DIV/0!</v>
      </c>
      <c r="F60" s="49" t="str">
        <f>IFERROR(__xludf.DUMMYFUNCTION("AVERAGEIF(QUERY({TRANSPOSE(IMPORTRANGE(""https://docs.google.com/spreadsheets/d/1M12lEnX_CHjDSTgWhN-WfG1etRC2LDWL58Z2o2sS0xE/edit?usp=share_link"",""IN-案例損失機率!AY1:BH502""))},""select * where Col1='""&amp;$A60&amp;""'""),""&gt;0"")"),"#DIV/0!")</f>
        <v>#DIV/0!</v>
      </c>
      <c r="G60" s="49" t="str">
        <f>IFERROR(__xludf.DUMMYFUNCTION("AVERAGEIF(QUERY({TRANSPOSE(IMPORTRANGE(""https://docs.google.com/spreadsheets/d/1S7pxpAN5Ncwwo59e1mhP5kasoSyiC1U3a_9vaq0MPlk/edit?usp=share_link"",""IN-案例損失機率!AY1:BH502""))},""select * where Col1='""&amp;$A60&amp;""'""),""&gt;0"")"),"#DIV/0!")</f>
        <v>#DIV/0!</v>
      </c>
      <c r="H60" s="49" t="str">
        <f>IFERROR(__xludf.DUMMYFUNCTION("AVERAGEIF(QUERY({TRANSPOSE(IMPORTRANGE(""https://docs.google.com/spreadsheets/d/1swlyjPL_3sDDfrJGrQny4r-QrjwgXeCGmP1u3YZ_-ms/edit?usp=share_link"",""IN-案例損失機率!AY1:BH502""))},""select * where Col1='""&amp;$A60&amp;""'""),""&gt;0"")"),"#DIV/0!")</f>
        <v>#DIV/0!</v>
      </c>
      <c r="I60" s="49" t="str">
        <f>IFERROR(__xludf.DUMMYFUNCTION("AVERAGEIF(QUERY({TRANSPOSE(IMPORTRANGE(""https://docs.google.com/spreadsheets/d/1qIf_B6VTAz6kngi0d8IjodYhVsIq-RV-31ghjlJHm-A/edit?usp=share_link"",""IN-案例損失機率!AY1:BH502""))},""select * where Col1='""&amp;$A60&amp;""'""),""&gt;0"")"),"#DIV/0!")</f>
        <v>#DIV/0!</v>
      </c>
      <c r="J60" s="49" t="str">
        <f>IFERROR(__xludf.DUMMYFUNCTION("AVERAGEIF(QUERY({TRANSPOSE(IMPORTRANGE(""https://docs.google.com/spreadsheets/d/1qfSt4Um3H5pMCqFySctVsMhprozDdhubgibRML1BPi4/edit?usp=share_link"",""IN-案例損失機率!AY1:BH502""))},""select * where Col1='""&amp;$A60&amp;""'""),""&gt;0"")"),"#DIV/0!")</f>
        <v>#DIV/0!</v>
      </c>
      <c r="K60" s="49" t="str">
        <f>IFERROR(__xludf.DUMMYFUNCTION("AVERAGEIF(QUERY({TRANSPOSE(IMPORTRANGE(""https://docs.google.com/spreadsheets/d/1V6tsygD1UFo9qrXN5fMConFU-KfSDWoR-aMUe8usYOg/edit?usp=share_link"",""IN-案例損失機率!AY1:BH502""))},""select * where Col1='""&amp;$A60&amp;""'""),""&gt;0"")"),"#DIV/0!")</f>
        <v>#DIV/0!</v>
      </c>
      <c r="L60" s="49" t="str">
        <f>IFERROR(__xludf.DUMMYFUNCTION("AVERAGEIF(QUERY({TRANSPOSE(IMPORTRANGE(""https://docs.google.com/spreadsheets/d/1_VCKf56QAmF0gpPF9ww3-uf7meSC9NZD2iLJ3YdNePM/edit?usp=share_link"",""IN-案例損失機率!AY1:BH502""))},""select * where Col1='""&amp;$A60&amp;""'""),""&gt;0"")"),"#DIV/0!")</f>
        <v>#DIV/0!</v>
      </c>
      <c r="M60" s="49" t="str">
        <f>IFERROR(__xludf.DUMMYFUNCTION("AVERAGEIF(QUERY({TRANSPOSE(IMPORTRANGE(""https://docs.google.com/spreadsheets/d/1RdNC4G3MORnnCixr7bZSlGgUGlE5RAADrt7YnSratHE/edit?usp=share_link"",""IN-案例損失機率!AY1:BH502""))},""select * where Col1='""&amp;$A60&amp;""'""),""&gt;0"")"),"#DIV/0!")</f>
        <v>#DIV/0!</v>
      </c>
      <c r="N60" s="49" t="str">
        <f>IFERROR(__xludf.DUMMYFUNCTION("AVERAGEIF(QUERY({TRANSPOSE(IMPORTRANGE(""https://docs.google.com/spreadsheets/d/1gC8hxK8PSzlgX-mN7fwX87dn5gLO10u3nIfnTiNWbuA/edit?usp=share_link"",""IN-案例損失機率!AY1:BH502""))},""select * where Col1='""&amp;$A60&amp;""'""),""&gt;0"")"),"#DIV/0!")</f>
        <v>#DIV/0!</v>
      </c>
      <c r="O60" s="49" t="str">
        <f>IFERROR(__xludf.DUMMYFUNCTION("AVERAGEIF(QUERY({TRANSPOSE(IMPORTRANGE(""https://docs.google.com/spreadsheets/d/1B8cPiZeIcOn-Qd3JgkHKMcjZB4fzL4_ujlvGw3F7sHM/edit?usp=share_link"",""IN-案例損失機率!AY1:BH502""))},""select * where Col1='""&amp;$A60&amp;""'""),""&gt;0"")"),"#DIV/0!")</f>
        <v>#DIV/0!</v>
      </c>
      <c r="P60" s="49" t="str">
        <f>IFERROR(__xludf.DUMMYFUNCTION("AVERAGEIF(QUERY({TRANSPOSE(IMPORTRANGE(""https://docs.google.com/spreadsheets/d/1U5S65h0MZPz8O8wfa1YOCM6kBTN1_8zRHlH6CIisNzg/edit#gid=1778725847"",""IN-案例損失機率!AY1:BH502""))},""select * where Col1='""&amp;$A60&amp;""'""),""&gt;0"")"),"#DIV/0!")</f>
        <v>#DIV/0!</v>
      </c>
      <c r="Q60" s="49" t="str">
        <f>IFERROR(__xludf.DUMMYFUNCTION("AVERAGEIF(QUERY({TRANSPOSE(IMPORTRANGE(""https://docs.google.com/spreadsheets/d/1tNYDxpMCjr8OhGILTiJmjMlz99VcOsC03_c_EZHBCac/edit?usp=share_link"",""IN-案例損失機率!AY1:BH502""))},""select * where Col1='""&amp;$A60&amp;""'""),""&gt;0"")"),"#DIV/0!")</f>
        <v>#DIV/0!</v>
      </c>
      <c r="R60" s="49" t="str">
        <f>IFERROR(__xludf.DUMMYFUNCTION("AVERAGEIF(QUERY({TRANSPOSE(IMPORTRANGE(""https://docs.google.com/spreadsheets/d/1vZozQ5iQ5VrH7k7m6S9TXIEHTDthf_o6vyslDgZcn5Q/edit?usp=share_link"",""IN-案例損失機率!AY1:BH502""))},""select * where Col1='""&amp;$A60&amp;""'""),""&gt;0"")"),"#DIV/0!")</f>
        <v>#DIV/0!</v>
      </c>
      <c r="S60" s="49" t="str">
        <f>IFERROR(__xludf.DUMMYFUNCTION("AVERAGEIF(QUERY({TRANSPOSE(IMPORTRANGE(""https://docs.google.com/spreadsheets/d/1PmUbHfZJzt7siSQTWGIhsEF35X21ca3eAvUqMAEdSJU/edit?usp=share_link"",""IN-案例損失機率!AY1:BH502""))},""select * where Col1='""&amp;$A60&amp;""'""),""&gt;0"")"),"#DIV/0!")</f>
        <v>#DIV/0!</v>
      </c>
      <c r="T60" s="49" t="str">
        <f>IFERROR(__xludf.DUMMYFUNCTION("AVERAGEIF(QUERY({TRANSPOSE(IMPORTRANGE(""https://docs.google.com/spreadsheets/d/1xAvmV1dqJN_ClTObvDEwOHmYidNfyL0iyWqhz4cxRUs/edit?usp=sharing"",""IN-案例損失機率!AY1:BH502""))},""select * where Col1='""&amp;$A60&amp;""'""),""&gt;0"")"),"#DIV/0!")</f>
        <v>#DIV/0!</v>
      </c>
      <c r="U60" s="49" t="str">
        <f>IFERROR(__xludf.DUMMYFUNCTION("AVERAGEIF(QUERY({TRANSPOSE(IMPORTRANGE(""https://docs.google.com/spreadsheets/d/1K-U1VOEkekSkvIuOTLramDSL5l6pb7stCKk-oIY8laE/edit?usp=share_link"",""IN-案例損失機率!AY1:BH502""))},""select * where Col1='""&amp;$A60&amp;""'""),""&gt;0"")"),"#DIV/0!")</f>
        <v>#DIV/0!</v>
      </c>
      <c r="V60" s="49" t="str">
        <f>IFERROR(__xludf.DUMMYFUNCTION("AVERAGEIF(QUERY({TRANSPOSE(IMPORTRANGE(""https://docs.google.com/spreadsheets/d/1Jm7uRJI6pOxy50jc0ZwXeixnUp6UO-mcnc53mLlV9lo/edit?usp=share_link"",""IN-案例損失機率!AY1:BH502""))},""select * where Col1='""&amp;$A60&amp;""'""),""&gt;0"")"),"#DIV/0!")</f>
        <v>#DIV/0!</v>
      </c>
      <c r="W60" s="49" t="str">
        <f>IFERROR(__xludf.DUMMYFUNCTION("AVERAGEIF(QUERY({TRANSPOSE(IMPORTRANGE(""https://docs.google.com/spreadsheets/d/1432r4Q6gFqKJ-l9xtbjR9no5K78N0hYLEmTJj5Y2aNY/edit?usp=share_link"",""IN-案例損失機率!AY1:BH502""))},""select * where Col1='""&amp;$A60&amp;""'""),""&gt;0"")"),"#DIV/0!")</f>
        <v>#DIV/0!</v>
      </c>
      <c r="X60" s="49" t="str">
        <f>IFERROR(__xludf.DUMMYFUNCTION("AVERAGEIF(QUERY({TRANSPOSE(IMPORTRANGE(""https://docs.google.com/spreadsheets/d/1DVXEaZ9hcV9qu8VolurcNxY5V8gQ8LsIi5a85Wsw9Po/edit?usp=share_link"",""IN-案例損失機率!AY1:BH502""))},""select * where Col1='""&amp;$A60&amp;""'""),""&gt;0"")"),"#DIV/0!")</f>
        <v>#DIV/0!</v>
      </c>
      <c r="Y60" s="49" t="str">
        <f>IFERROR(__xludf.DUMMYFUNCTION("AVERAGEIF(QUERY({TRANSPOSE(IMPORTRANGE(""https://docs.google.com/spreadsheets/d/1IcFK7Y-5zkWAlUD5cpc1mAs86lmwve_bgLw3wdZig8E/edit?usp=share_link"",""IN-案例損失機率!AY1:BH502""))},""select * where Col1='""&amp;$A60&amp;""'""),""&gt;0"")"),"#DIV/0!")</f>
        <v>#DIV/0!</v>
      </c>
      <c r="Z60" s="49" t="str">
        <f>IFERROR(__xludf.DUMMYFUNCTION("AVERAGEIF(QUERY({TRANSPOSE(IMPORTRANGE(""https://docs.google.com/spreadsheets/d/1Ixl8jtNz2EiMLY_QYD63IRT4j7L627seq4sLK3YISsw/edit?usp=share_link"",""IN-案例損失機率!AY1:BH502""))},""select * where Col1='""&amp;$A60&amp;""'""),""&gt;0"")"),"#DIV/0!")</f>
        <v>#DIV/0!</v>
      </c>
      <c r="AA60" s="49" t="str">
        <f>IFERROR(__xludf.DUMMYFUNCTION("AVERAGEIF(QUERY({TRANSPOSE(IMPORTRANGE(""https://docs.google.com/spreadsheets/d/1dJl4U62GKA5t7aapzzY2_9dSeZDTolcdr_bPV4nnAkw/edit?usp=share_link"",""IN-案例損失機率!AY1:BH502""))},""select * where Col1='""&amp;$A60&amp;""'""),""&gt;0"")"),"#DIV/0!")</f>
        <v>#DIV/0!</v>
      </c>
      <c r="AB60" s="49" t="str">
        <f>IFERROR(__xludf.DUMMYFUNCTION("AVERAGEIF(QUERY({TRANSPOSE(IMPORTRANGE(""https://docs.google.com/spreadsheets/d/1AMhlPsxJ_ORVhDRWyKbwTnx4gSymsO3qxr_6ZOoP86Q/edit?usp=share_link"",""IN-案例損失機率!AY1:BH502""))},""select * where Col1='""&amp;$A60&amp;""'""),""&gt;0"")"),"#DIV/0!")</f>
        <v>#DIV/0!</v>
      </c>
    </row>
    <row r="61" ht="30.0" customHeight="1">
      <c r="A61" s="45" t="s">
        <v>213</v>
      </c>
      <c r="B61" s="48" t="str">
        <f>IFERROR(__xludf.DUMMYFUNCTION("AVERAGEIF(QUERY({TRANSPOSE(IMPORTRANGE(""https://docs.google.com/spreadsheets/d/1YYNUZ9RW9034EMLDp5-m19i6R-xdTe70wberwaq-8zs/edit#gid=1778725847"",""IN-案例損失機率!AY1:BH502""))},""select * where Col1='""&amp;$A61&amp;""'""),""&gt;0"")"),"#DIV/0!")</f>
        <v>#DIV/0!</v>
      </c>
      <c r="C61" s="48" t="str">
        <f>IFERROR(__xludf.DUMMYFUNCTION("AVERAGEIF(QUERY({TRANSPOSE(IMPORTRANGE(""https://docs.google.com/spreadsheets/d/1_iJCYlYq4CcYNKhor4zgSP188oNelfImt8z59yoPJUc/edit?usp=share_link"",""IN-案例損失機率!AY1:BH502""))},""select * where Col1='""&amp;$A61&amp;""'""),""&gt;0"")"),"#DIV/0!")</f>
        <v>#DIV/0!</v>
      </c>
      <c r="D61" s="48" t="str">
        <f>IFERROR(__xludf.DUMMYFUNCTION("AVERAGEIF(QUERY({TRANSPOSE(IMPORTRANGE(""https://docs.google.com/spreadsheets/d/1kujxI94YuL9OSXWn6J6vWxv26Yj3pYgijIVivfOQPYk/edit?usp=share_link"",""IN-案例損失機率!AY1:BH502""))},""select * where Col1='""&amp;$A61&amp;""'""),""&gt;0"")"),"#DIV/0!")</f>
        <v>#DIV/0!</v>
      </c>
      <c r="E61" s="48" t="str">
        <f>IFERROR(__xludf.DUMMYFUNCTION("AVERAGEIF(QUERY({TRANSPOSE(IMPORTRANGE(""https://docs.google.com/spreadsheets/d/1U8udSCZ_QzoMBI6FBD9n_ubwu7PxMrD693JcQcNJpbc/edit?usp=share_link"",""IN-案例損失機率!AY1:BH502""))},""select * where Col1='""&amp;$A61&amp;""'""),""&gt;0"")"),"#DIV/0!")</f>
        <v>#DIV/0!</v>
      </c>
      <c r="F61" s="48" t="str">
        <f>IFERROR(__xludf.DUMMYFUNCTION("AVERAGEIF(QUERY({TRANSPOSE(IMPORTRANGE(""https://docs.google.com/spreadsheets/d/1M12lEnX_CHjDSTgWhN-WfG1etRC2LDWL58Z2o2sS0xE/edit?usp=share_link"",""IN-案例損失機率!AY1:BH502""))},""select * where Col1='""&amp;$A61&amp;""'""),""&gt;0"")"),"#DIV/0!")</f>
        <v>#DIV/0!</v>
      </c>
      <c r="G61" s="48" t="str">
        <f>IFERROR(__xludf.DUMMYFUNCTION("AVERAGEIF(QUERY({TRANSPOSE(IMPORTRANGE(""https://docs.google.com/spreadsheets/d/1S7pxpAN5Ncwwo59e1mhP5kasoSyiC1U3a_9vaq0MPlk/edit?usp=share_link"",""IN-案例損失機率!AY1:BH502""))},""select * where Col1='""&amp;$A61&amp;""'""),""&gt;0"")"),"#DIV/0!")</f>
        <v>#DIV/0!</v>
      </c>
      <c r="H61" s="48" t="str">
        <f>IFERROR(__xludf.DUMMYFUNCTION("AVERAGEIF(QUERY({TRANSPOSE(IMPORTRANGE(""https://docs.google.com/spreadsheets/d/1swlyjPL_3sDDfrJGrQny4r-QrjwgXeCGmP1u3YZ_-ms/edit?usp=share_link"",""IN-案例損失機率!AY1:BH502""))},""select * where Col1='""&amp;$A61&amp;""'""),""&gt;0"")"),"#DIV/0!")</f>
        <v>#DIV/0!</v>
      </c>
      <c r="I61" s="48" t="str">
        <f>IFERROR(__xludf.DUMMYFUNCTION("AVERAGEIF(QUERY({TRANSPOSE(IMPORTRANGE(""https://docs.google.com/spreadsheets/d/1qIf_B6VTAz6kngi0d8IjodYhVsIq-RV-31ghjlJHm-A/edit?usp=share_link"",""IN-案例損失機率!AY1:BH502""))},""select * where Col1='""&amp;$A61&amp;""'""),""&gt;0"")"),"#DIV/0!")</f>
        <v>#DIV/0!</v>
      </c>
      <c r="J61" s="48" t="str">
        <f>IFERROR(__xludf.DUMMYFUNCTION("AVERAGEIF(QUERY({TRANSPOSE(IMPORTRANGE(""https://docs.google.com/spreadsheets/d/1qfSt4Um3H5pMCqFySctVsMhprozDdhubgibRML1BPi4/edit?usp=share_link"",""IN-案例損失機率!AY1:BH502""))},""select * where Col1='""&amp;$A61&amp;""'""),""&gt;0"")"),"#DIV/0!")</f>
        <v>#DIV/0!</v>
      </c>
      <c r="K61" s="48" t="str">
        <f>IFERROR(__xludf.DUMMYFUNCTION("AVERAGEIF(QUERY({TRANSPOSE(IMPORTRANGE(""https://docs.google.com/spreadsheets/d/1V6tsygD1UFo9qrXN5fMConFU-KfSDWoR-aMUe8usYOg/edit?usp=share_link"",""IN-案例損失機率!AY1:BH502""))},""select * where Col1='""&amp;$A61&amp;""'""),""&gt;0"")"),"#DIV/0!")</f>
        <v>#DIV/0!</v>
      </c>
      <c r="L61" s="48" t="str">
        <f>IFERROR(__xludf.DUMMYFUNCTION("AVERAGEIF(QUERY({TRANSPOSE(IMPORTRANGE(""https://docs.google.com/spreadsheets/d/1_VCKf56QAmF0gpPF9ww3-uf7meSC9NZD2iLJ3YdNePM/edit?usp=share_link"",""IN-案例損失機率!AY1:BH502""))},""select * where Col1='""&amp;$A61&amp;""'""),""&gt;0"")"),"#DIV/0!")</f>
        <v>#DIV/0!</v>
      </c>
      <c r="M61" s="48" t="str">
        <f>IFERROR(__xludf.DUMMYFUNCTION("AVERAGEIF(QUERY({TRANSPOSE(IMPORTRANGE(""https://docs.google.com/spreadsheets/d/1RdNC4G3MORnnCixr7bZSlGgUGlE5RAADrt7YnSratHE/edit?usp=share_link"",""IN-案例損失機率!AY1:BH502""))},""select * where Col1='""&amp;$A61&amp;""'""),""&gt;0"")"),"#DIV/0!")</f>
        <v>#DIV/0!</v>
      </c>
      <c r="N61" s="48" t="str">
        <f>IFERROR(__xludf.DUMMYFUNCTION("AVERAGEIF(QUERY({TRANSPOSE(IMPORTRANGE(""https://docs.google.com/spreadsheets/d/1gC8hxK8PSzlgX-mN7fwX87dn5gLO10u3nIfnTiNWbuA/edit?usp=share_link"",""IN-案例損失機率!AY1:BH502""))},""select * where Col1='""&amp;$A61&amp;""'""),""&gt;0"")"),"#DIV/0!")</f>
        <v>#DIV/0!</v>
      </c>
      <c r="O61" s="48" t="str">
        <f>IFERROR(__xludf.DUMMYFUNCTION("AVERAGEIF(QUERY({TRANSPOSE(IMPORTRANGE(""https://docs.google.com/spreadsheets/d/1B8cPiZeIcOn-Qd3JgkHKMcjZB4fzL4_ujlvGw3F7sHM/edit?usp=share_link"",""IN-案例損失機率!AY1:BH502""))},""select * where Col1='""&amp;$A61&amp;""'""),""&gt;0"")"),"#DIV/0!")</f>
        <v>#DIV/0!</v>
      </c>
      <c r="P61" s="48" t="str">
        <f>IFERROR(__xludf.DUMMYFUNCTION("AVERAGEIF(QUERY({TRANSPOSE(IMPORTRANGE(""https://docs.google.com/spreadsheets/d/1U5S65h0MZPz8O8wfa1YOCM6kBTN1_8zRHlH6CIisNzg/edit#gid=1778725847"",""IN-案例損失機率!AY1:BH502""))},""select * where Col1='""&amp;$A61&amp;""'""),""&gt;0"")"),"#DIV/0!")</f>
        <v>#DIV/0!</v>
      </c>
      <c r="Q61" s="48" t="str">
        <f>IFERROR(__xludf.DUMMYFUNCTION("AVERAGEIF(QUERY({TRANSPOSE(IMPORTRANGE(""https://docs.google.com/spreadsheets/d/1tNYDxpMCjr8OhGILTiJmjMlz99VcOsC03_c_EZHBCac/edit?usp=share_link"",""IN-案例損失機率!AY1:BH502""))},""select * where Col1='""&amp;$A61&amp;""'""),""&gt;0"")"),"#DIV/0!")</f>
        <v>#DIV/0!</v>
      </c>
      <c r="R61" s="48" t="str">
        <f>IFERROR(__xludf.DUMMYFUNCTION("AVERAGEIF(QUERY({TRANSPOSE(IMPORTRANGE(""https://docs.google.com/spreadsheets/d/1vZozQ5iQ5VrH7k7m6S9TXIEHTDthf_o6vyslDgZcn5Q/edit?usp=share_link"",""IN-案例損失機率!AY1:BH502""))},""select * where Col1='""&amp;$A61&amp;""'""),""&gt;0"")"),"#DIV/0!")</f>
        <v>#DIV/0!</v>
      </c>
      <c r="S61" s="48" t="str">
        <f>IFERROR(__xludf.DUMMYFUNCTION("AVERAGEIF(QUERY({TRANSPOSE(IMPORTRANGE(""https://docs.google.com/spreadsheets/d/1PmUbHfZJzt7siSQTWGIhsEF35X21ca3eAvUqMAEdSJU/edit?usp=share_link"",""IN-案例損失機率!AY1:BH502""))},""select * where Col1='""&amp;$A61&amp;""'""),""&gt;0"")"),"#DIV/0!")</f>
        <v>#DIV/0!</v>
      </c>
      <c r="T61" s="48" t="str">
        <f>IFERROR(__xludf.DUMMYFUNCTION("AVERAGEIF(QUERY({TRANSPOSE(IMPORTRANGE(""https://docs.google.com/spreadsheets/d/1xAvmV1dqJN_ClTObvDEwOHmYidNfyL0iyWqhz4cxRUs/edit?usp=sharing"",""IN-案例損失機率!AY1:BH502""))},""select * where Col1='""&amp;$A61&amp;""'""),""&gt;0"")"),"#DIV/0!")</f>
        <v>#DIV/0!</v>
      </c>
      <c r="U61" s="48" t="str">
        <f>IFERROR(__xludf.DUMMYFUNCTION("AVERAGEIF(QUERY({TRANSPOSE(IMPORTRANGE(""https://docs.google.com/spreadsheets/d/1K-U1VOEkekSkvIuOTLramDSL5l6pb7stCKk-oIY8laE/edit?usp=share_link"",""IN-案例損失機率!AY1:BH502""))},""select * where Col1='""&amp;$A61&amp;""'""),""&gt;0"")"),"#DIV/0!")</f>
        <v>#DIV/0!</v>
      </c>
      <c r="V61" s="48" t="str">
        <f>IFERROR(__xludf.DUMMYFUNCTION("AVERAGEIF(QUERY({TRANSPOSE(IMPORTRANGE(""https://docs.google.com/spreadsheets/d/1Jm7uRJI6pOxy50jc0ZwXeixnUp6UO-mcnc53mLlV9lo/edit?usp=share_link"",""IN-案例損失機率!AY1:BH502""))},""select * where Col1='""&amp;$A61&amp;""'""),""&gt;0"")"),"#DIV/0!")</f>
        <v>#DIV/0!</v>
      </c>
      <c r="W61" s="48" t="str">
        <f>IFERROR(__xludf.DUMMYFUNCTION("AVERAGEIF(QUERY({TRANSPOSE(IMPORTRANGE(""https://docs.google.com/spreadsheets/d/1432r4Q6gFqKJ-l9xtbjR9no5K78N0hYLEmTJj5Y2aNY/edit?usp=share_link"",""IN-案例損失機率!AY1:BH502""))},""select * where Col1='""&amp;$A61&amp;""'""),""&gt;0"")"),"#DIV/0!")</f>
        <v>#DIV/0!</v>
      </c>
      <c r="X61" s="48" t="str">
        <f>IFERROR(__xludf.DUMMYFUNCTION("AVERAGEIF(QUERY({TRANSPOSE(IMPORTRANGE(""https://docs.google.com/spreadsheets/d/1DVXEaZ9hcV9qu8VolurcNxY5V8gQ8LsIi5a85Wsw9Po/edit?usp=share_link"",""IN-案例損失機率!AY1:BH502""))},""select * where Col1='""&amp;$A61&amp;""'""),""&gt;0"")"),"#DIV/0!")</f>
        <v>#DIV/0!</v>
      </c>
      <c r="Y61" s="48" t="str">
        <f>IFERROR(__xludf.DUMMYFUNCTION("AVERAGEIF(QUERY({TRANSPOSE(IMPORTRANGE(""https://docs.google.com/spreadsheets/d/1IcFK7Y-5zkWAlUD5cpc1mAs86lmwve_bgLw3wdZig8E/edit?usp=share_link"",""IN-案例損失機率!AY1:BH502""))},""select * where Col1='""&amp;$A61&amp;""'""),""&gt;0"")"),"#DIV/0!")</f>
        <v>#DIV/0!</v>
      </c>
      <c r="Z61" s="48" t="str">
        <f>IFERROR(__xludf.DUMMYFUNCTION("AVERAGEIF(QUERY({TRANSPOSE(IMPORTRANGE(""https://docs.google.com/spreadsheets/d/1Ixl8jtNz2EiMLY_QYD63IRT4j7L627seq4sLK3YISsw/edit?usp=share_link"",""IN-案例損失機率!AY1:BH502""))},""select * where Col1='""&amp;$A61&amp;""'""),""&gt;0"")"),"#DIV/0!")</f>
        <v>#DIV/0!</v>
      </c>
      <c r="AA61" s="48" t="str">
        <f>IFERROR(__xludf.DUMMYFUNCTION("AVERAGEIF(QUERY({TRANSPOSE(IMPORTRANGE(""https://docs.google.com/spreadsheets/d/1dJl4U62GKA5t7aapzzY2_9dSeZDTolcdr_bPV4nnAkw/edit?usp=share_link"",""IN-案例損失機率!AY1:BH502""))},""select * where Col1='""&amp;$A61&amp;""'""),""&gt;0"")"),"#DIV/0!")</f>
        <v>#DIV/0!</v>
      </c>
      <c r="AB61" s="48" t="str">
        <f>IFERROR(__xludf.DUMMYFUNCTION("AVERAGEIF(QUERY({TRANSPOSE(IMPORTRANGE(""https://docs.google.com/spreadsheets/d/1AMhlPsxJ_ORVhDRWyKbwTnx4gSymsO3qxr_6ZOoP86Q/edit?usp=share_link"",""IN-案例損失機率!AY1:BH502""))},""select * where Col1='""&amp;$A61&amp;""'""),""&gt;0"")"),"#DIV/0!")</f>
        <v>#DIV/0!</v>
      </c>
    </row>
    <row r="62" ht="30.0" customHeight="1">
      <c r="A62" s="45" t="s">
        <v>214</v>
      </c>
      <c r="B62" s="49" t="str">
        <f>IFERROR(__xludf.DUMMYFUNCTION("AVERAGEIF(QUERY({TRANSPOSE(IMPORTRANGE(""https://docs.google.com/spreadsheets/d/1YYNUZ9RW9034EMLDp5-m19i6R-xdTe70wberwaq-8zs/edit#gid=1778725847"",""IN-案例損失機率!BI1:BR502""))},""select * where Col1='""&amp;$A62&amp;""'""),""&gt;0"")"),"#DIV/0!")</f>
        <v>#DIV/0!</v>
      </c>
      <c r="C62" s="49" t="str">
        <f>IFERROR(__xludf.DUMMYFUNCTION("AVERAGEIF(QUERY({TRANSPOSE(IMPORTRANGE(""https://docs.google.com/spreadsheets/d/1_iJCYlYq4CcYNKhor4zgSP188oNelfImt8z59yoPJUc/edit?usp=share_link"",""IN-案例損失機率!BI1:BR502""))},""select * where Col1='""&amp;$A62&amp;""'""),""&gt;0"")"),"#DIV/0!")</f>
        <v>#DIV/0!</v>
      </c>
      <c r="D62" s="49" t="str">
        <f>IFERROR(__xludf.DUMMYFUNCTION("AVERAGEIF(QUERY({TRANSPOSE(IMPORTRANGE(""https://docs.google.com/spreadsheets/d/1kujxI94YuL9OSXWn6J6vWxv26Yj3pYgijIVivfOQPYk/edit?usp=share_link"",""IN-案例損失機率!BI1:BR502""))},""select * where Col1='""&amp;$A62&amp;""'""),""&gt;0"")"),"#DIV/0!")</f>
        <v>#DIV/0!</v>
      </c>
      <c r="E62" s="49" t="str">
        <f>IFERROR(__xludf.DUMMYFUNCTION("AVERAGEIF(QUERY({TRANSPOSE(IMPORTRANGE(""https://docs.google.com/spreadsheets/d/1U8udSCZ_QzoMBI6FBD9n_ubwu7PxMrD693JcQcNJpbc/edit?usp=share_link"",""IN-案例損失機率!BI1:BR502""))},""select * where Col1='""&amp;$A62&amp;""'""),""&gt;0"")"),"#DIV/0!")</f>
        <v>#DIV/0!</v>
      </c>
      <c r="F62" s="49" t="str">
        <f>IFERROR(__xludf.DUMMYFUNCTION("AVERAGEIF(QUERY({TRANSPOSE(IMPORTRANGE(""https://docs.google.com/spreadsheets/d/1M12lEnX_CHjDSTgWhN-WfG1etRC2LDWL58Z2o2sS0xE/edit?usp=share_link"",""IN-案例損失機率!BI1:BR502""))},""select * where Col1='""&amp;$A62&amp;""'""),""&gt;0"")"),"#DIV/0!")</f>
        <v>#DIV/0!</v>
      </c>
      <c r="G62" s="49" t="str">
        <f>IFERROR(__xludf.DUMMYFUNCTION("AVERAGEIF(QUERY({TRANSPOSE(IMPORTRANGE(""https://docs.google.com/spreadsheets/d/1S7pxpAN5Ncwwo59e1mhP5kasoSyiC1U3a_9vaq0MPlk/edit?usp=share_link"",""IN-案例損失機率!BI1:BR502""))},""select * where Col1='""&amp;$A62&amp;""'""),""&gt;0"")"),"#DIV/0!")</f>
        <v>#DIV/0!</v>
      </c>
      <c r="H62" s="49" t="str">
        <f>IFERROR(__xludf.DUMMYFUNCTION("AVERAGEIF(QUERY({TRANSPOSE(IMPORTRANGE(""https://docs.google.com/spreadsheets/d/1swlyjPL_3sDDfrJGrQny4r-QrjwgXeCGmP1u3YZ_-ms/edit?usp=share_link"",""IN-案例損失機率!BI1:BR502""))},""select * where Col1='""&amp;$A62&amp;""'""),""&gt;0"")"),"#DIV/0!")</f>
        <v>#DIV/0!</v>
      </c>
      <c r="I62" s="49" t="str">
        <f>IFERROR(__xludf.DUMMYFUNCTION("AVERAGEIF(QUERY({TRANSPOSE(IMPORTRANGE(""https://docs.google.com/spreadsheets/d/1qIf_B6VTAz6kngi0d8IjodYhVsIq-RV-31ghjlJHm-A/edit?usp=share_link"",""IN-案例損失機率!BI1:BR502""))},""select * where Col1='""&amp;$A62&amp;""'""),""&gt;0"")"),"#DIV/0!")</f>
        <v>#DIV/0!</v>
      </c>
      <c r="J62" s="49" t="str">
        <f>IFERROR(__xludf.DUMMYFUNCTION("AVERAGEIF(QUERY({TRANSPOSE(IMPORTRANGE(""https://docs.google.com/spreadsheets/d/1qfSt4Um3H5pMCqFySctVsMhprozDdhubgibRML1BPi4/edit?usp=share_link"",""IN-案例損失機率!BI1:BR502""))},""select * where Col1='""&amp;$A62&amp;""'""),""&gt;0"")"),"#DIV/0!")</f>
        <v>#DIV/0!</v>
      </c>
      <c r="K62" s="49" t="str">
        <f>IFERROR(__xludf.DUMMYFUNCTION("AVERAGEIF(QUERY({TRANSPOSE(IMPORTRANGE(""https://docs.google.com/spreadsheets/d/1V6tsygD1UFo9qrXN5fMConFU-KfSDWoR-aMUe8usYOg/edit?usp=share_link"",""IN-案例損失機率!BI1:BR502""))},""select * where Col1='""&amp;$A62&amp;""'""),""&gt;0"")"),"#DIV/0!")</f>
        <v>#DIV/0!</v>
      </c>
      <c r="L62" s="49" t="str">
        <f>IFERROR(__xludf.DUMMYFUNCTION("AVERAGEIF(QUERY({TRANSPOSE(IMPORTRANGE(""https://docs.google.com/spreadsheets/d/1_VCKf56QAmF0gpPF9ww3-uf7meSC9NZD2iLJ3YdNePM/edit?usp=share_link"",""IN-案例損失機率!BI1:BR502""))},""select * where Col1='""&amp;$A62&amp;""'""),""&gt;0"")"),"#DIV/0!")</f>
        <v>#DIV/0!</v>
      </c>
      <c r="M62" s="49" t="str">
        <f>IFERROR(__xludf.DUMMYFUNCTION("AVERAGEIF(QUERY({TRANSPOSE(IMPORTRANGE(""https://docs.google.com/spreadsheets/d/1RdNC4G3MORnnCixr7bZSlGgUGlE5RAADrt7YnSratHE/edit?usp=share_link"",""IN-案例損失機率!BI1:BR502""))},""select * where Col1='""&amp;$A62&amp;""'""),""&gt;0"")"),"#DIV/0!")</f>
        <v>#DIV/0!</v>
      </c>
      <c r="N62" s="49" t="str">
        <f>IFERROR(__xludf.DUMMYFUNCTION("AVERAGEIF(QUERY({TRANSPOSE(IMPORTRANGE(""https://docs.google.com/spreadsheets/d/1gC8hxK8PSzlgX-mN7fwX87dn5gLO10u3nIfnTiNWbuA/edit?usp=share_link"",""IN-案例損失機率!BI1:BR502""))},""select * where Col1='""&amp;$A62&amp;""'""),""&gt;0"")"),"#DIV/0!")</f>
        <v>#DIV/0!</v>
      </c>
      <c r="O62" s="49" t="str">
        <f>IFERROR(__xludf.DUMMYFUNCTION("AVERAGEIF(QUERY({TRANSPOSE(IMPORTRANGE(""https://docs.google.com/spreadsheets/d/1B8cPiZeIcOn-Qd3JgkHKMcjZB4fzL4_ujlvGw3F7sHM/edit?usp=share_link"",""IN-案例損失機率!BI1:BR502""))},""select * where Col1='""&amp;$A62&amp;""'""),""&gt;0"")"),"#DIV/0!")</f>
        <v>#DIV/0!</v>
      </c>
      <c r="P62" s="49" t="str">
        <f>IFERROR(__xludf.DUMMYFUNCTION("AVERAGEIF(QUERY({TRANSPOSE(IMPORTRANGE(""https://docs.google.com/spreadsheets/d/1U5S65h0MZPz8O8wfa1YOCM6kBTN1_8zRHlH6CIisNzg/edit#gid=1778725847"",""IN-案例損失機率!BI1:BR502""))},""select * where Col1='""&amp;$A62&amp;""'""),""&gt;0"")"),"#DIV/0!")</f>
        <v>#DIV/0!</v>
      </c>
      <c r="Q62" s="49" t="str">
        <f>IFERROR(__xludf.DUMMYFUNCTION("AVERAGEIF(QUERY({TRANSPOSE(IMPORTRANGE(""https://docs.google.com/spreadsheets/d/1tNYDxpMCjr8OhGILTiJmjMlz99VcOsC03_c_EZHBCac/edit?usp=share_link"",""IN-案例損失機率!BI1:BR502""))},""select * where Col1='""&amp;$A62&amp;""'""),""&gt;0"")"),"#DIV/0!")</f>
        <v>#DIV/0!</v>
      </c>
      <c r="R62" s="49" t="str">
        <f>IFERROR(__xludf.DUMMYFUNCTION("AVERAGEIF(QUERY({TRANSPOSE(IMPORTRANGE(""https://docs.google.com/spreadsheets/d/1vZozQ5iQ5VrH7k7m6S9TXIEHTDthf_o6vyslDgZcn5Q/edit?usp=share_link"",""IN-案例損失機率!BI1:BR502""))},""select * where Col1='""&amp;$A62&amp;""'""),""&gt;0"")"),"#DIV/0!")</f>
        <v>#DIV/0!</v>
      </c>
      <c r="S62" s="49" t="str">
        <f>IFERROR(__xludf.DUMMYFUNCTION("AVERAGEIF(QUERY({TRANSPOSE(IMPORTRANGE(""https://docs.google.com/spreadsheets/d/1PmUbHfZJzt7siSQTWGIhsEF35X21ca3eAvUqMAEdSJU/edit?usp=share_link"",""IN-案例損失機率!BI1:BR502""))},""select * where Col1='""&amp;$A62&amp;""'""),""&gt;0"")"),"#DIV/0!")</f>
        <v>#DIV/0!</v>
      </c>
      <c r="T62" s="49" t="str">
        <f>IFERROR(__xludf.DUMMYFUNCTION("AVERAGEIF(QUERY({TRANSPOSE(IMPORTRANGE(""https://docs.google.com/spreadsheets/d/1xAvmV1dqJN_ClTObvDEwOHmYidNfyL0iyWqhz4cxRUs/edit?usp=sharing"",""IN-案例損失機率!BI1:BR502""))},""select * where Col1='""&amp;$A62&amp;""'""),""&gt;0"")"),"#DIV/0!")</f>
        <v>#DIV/0!</v>
      </c>
      <c r="U62" s="49" t="str">
        <f>IFERROR(__xludf.DUMMYFUNCTION("AVERAGEIF(QUERY({TRANSPOSE(IMPORTRANGE(""https://docs.google.com/spreadsheets/d/1K-U1VOEkekSkvIuOTLramDSL5l6pb7stCKk-oIY8laE/edit?usp=share_link"",""IN-案例損失機率!BI1:BR502""))},""select * where Col1='""&amp;$A62&amp;""'""),""&gt;0"")"),"#DIV/0!")</f>
        <v>#DIV/0!</v>
      </c>
      <c r="V62" s="49" t="str">
        <f>IFERROR(__xludf.DUMMYFUNCTION("AVERAGEIF(QUERY({TRANSPOSE(IMPORTRANGE(""https://docs.google.com/spreadsheets/d/1Jm7uRJI6pOxy50jc0ZwXeixnUp6UO-mcnc53mLlV9lo/edit?usp=share_link"",""IN-案例損失機率!BI1:BR502""))},""select * where Col1='""&amp;$A62&amp;""'""),""&gt;0"")"),"#DIV/0!")</f>
        <v>#DIV/0!</v>
      </c>
      <c r="W62" s="49" t="str">
        <f>IFERROR(__xludf.DUMMYFUNCTION("AVERAGEIF(QUERY({TRANSPOSE(IMPORTRANGE(""https://docs.google.com/spreadsheets/d/1432r4Q6gFqKJ-l9xtbjR9no5K78N0hYLEmTJj5Y2aNY/edit?usp=share_link"",""IN-案例損失機率!BI1:BR502""))},""select * where Col1='""&amp;$A62&amp;""'""),""&gt;0"")"),"#DIV/0!")</f>
        <v>#DIV/0!</v>
      </c>
      <c r="X62" s="49" t="str">
        <f>IFERROR(__xludf.DUMMYFUNCTION("AVERAGEIF(QUERY({TRANSPOSE(IMPORTRANGE(""https://docs.google.com/spreadsheets/d/1DVXEaZ9hcV9qu8VolurcNxY5V8gQ8LsIi5a85Wsw9Po/edit?usp=share_link"",""IN-案例損失機率!BI1:BR502""))},""select * where Col1='""&amp;$A62&amp;""'""),""&gt;0"")"),"#DIV/0!")</f>
        <v>#DIV/0!</v>
      </c>
      <c r="Y62" s="49" t="str">
        <f>IFERROR(__xludf.DUMMYFUNCTION("AVERAGEIF(QUERY({TRANSPOSE(IMPORTRANGE(""https://docs.google.com/spreadsheets/d/1IcFK7Y-5zkWAlUD5cpc1mAs86lmwve_bgLw3wdZig8E/edit?usp=share_link"",""IN-案例損失機率!BI1:BR502""))},""select * where Col1='""&amp;$A62&amp;""'""),""&gt;0"")"),"#DIV/0!")</f>
        <v>#DIV/0!</v>
      </c>
      <c r="Z62" s="49" t="str">
        <f>IFERROR(__xludf.DUMMYFUNCTION("AVERAGEIF(QUERY({TRANSPOSE(IMPORTRANGE(""https://docs.google.com/spreadsheets/d/1Ixl8jtNz2EiMLY_QYD63IRT4j7L627seq4sLK3YISsw/edit?usp=share_link"",""IN-案例損失機率!BI1:BR502""))},""select * where Col1='""&amp;$A62&amp;""'""),""&gt;0"")"),"#DIV/0!")</f>
        <v>#DIV/0!</v>
      </c>
      <c r="AA62" s="49" t="str">
        <f>IFERROR(__xludf.DUMMYFUNCTION("AVERAGEIF(QUERY({TRANSPOSE(IMPORTRANGE(""https://docs.google.com/spreadsheets/d/1dJl4U62GKA5t7aapzzY2_9dSeZDTolcdr_bPV4nnAkw/edit?usp=share_link"",""IN-案例損失機率!BI1:BR502""))},""select * where Col1='""&amp;$A62&amp;""'""),""&gt;0"")"),"#DIV/0!")</f>
        <v>#DIV/0!</v>
      </c>
      <c r="AB62" s="49" t="str">
        <f>IFERROR(__xludf.DUMMYFUNCTION("AVERAGEIF(QUERY({TRANSPOSE(IMPORTRANGE(""https://docs.google.com/spreadsheets/d/1AMhlPsxJ_ORVhDRWyKbwTnx4gSymsO3qxr_6ZOoP86Q/edit?usp=share_link"",""IN-案例損失機率!BI1:BR502""))},""select * where Col1='""&amp;$A62&amp;""'""),""&gt;0"")"),"#DIV/0!")</f>
        <v>#DIV/0!</v>
      </c>
    </row>
    <row r="63" ht="30.0" customHeight="1">
      <c r="A63" s="45" t="s">
        <v>215</v>
      </c>
      <c r="B63" s="48" t="str">
        <f>IFERROR(__xludf.DUMMYFUNCTION("AVERAGEIF(QUERY({TRANSPOSE(IMPORTRANGE(""https://docs.google.com/spreadsheets/d/1YYNUZ9RW9034EMLDp5-m19i6R-xdTe70wberwaq-8zs/edit#gid=1778725847"",""IN-案例損失機率!BI1:BR502""))},""select * where Col1='""&amp;$A63&amp;""'""),""&gt;0"")"),"#DIV/0!")</f>
        <v>#DIV/0!</v>
      </c>
      <c r="C63" s="48" t="str">
        <f>IFERROR(__xludf.DUMMYFUNCTION("AVERAGEIF(QUERY({TRANSPOSE(IMPORTRANGE(""https://docs.google.com/spreadsheets/d/1_iJCYlYq4CcYNKhor4zgSP188oNelfImt8z59yoPJUc/edit?usp=share_link"",""IN-案例損失機率!BI1:BR502""))},""select * where Col1='""&amp;$A63&amp;""'""),""&gt;0"")"),"#DIV/0!")</f>
        <v>#DIV/0!</v>
      </c>
      <c r="D63" s="48" t="str">
        <f>IFERROR(__xludf.DUMMYFUNCTION("AVERAGEIF(QUERY({TRANSPOSE(IMPORTRANGE(""https://docs.google.com/spreadsheets/d/1kujxI94YuL9OSXWn6J6vWxv26Yj3pYgijIVivfOQPYk/edit?usp=share_link"",""IN-案例損失機率!BI1:BR502""))},""select * where Col1='""&amp;$A63&amp;""'""),""&gt;0"")"),"#DIV/0!")</f>
        <v>#DIV/0!</v>
      </c>
      <c r="E63" s="48" t="str">
        <f>IFERROR(__xludf.DUMMYFUNCTION("AVERAGEIF(QUERY({TRANSPOSE(IMPORTRANGE(""https://docs.google.com/spreadsheets/d/1U8udSCZ_QzoMBI6FBD9n_ubwu7PxMrD693JcQcNJpbc/edit?usp=share_link"",""IN-案例損失機率!BI1:BR502""))},""select * where Col1='""&amp;$A63&amp;""'""),""&gt;0"")"),"#DIV/0!")</f>
        <v>#DIV/0!</v>
      </c>
      <c r="F63" s="48" t="str">
        <f>IFERROR(__xludf.DUMMYFUNCTION("AVERAGEIF(QUERY({TRANSPOSE(IMPORTRANGE(""https://docs.google.com/spreadsheets/d/1M12lEnX_CHjDSTgWhN-WfG1etRC2LDWL58Z2o2sS0xE/edit?usp=share_link"",""IN-案例損失機率!BI1:BR502""))},""select * where Col1='""&amp;$A63&amp;""'""),""&gt;0"")"),"#DIV/0!")</f>
        <v>#DIV/0!</v>
      </c>
      <c r="G63" s="48" t="str">
        <f>IFERROR(__xludf.DUMMYFUNCTION("AVERAGEIF(QUERY({TRANSPOSE(IMPORTRANGE(""https://docs.google.com/spreadsheets/d/1S7pxpAN5Ncwwo59e1mhP5kasoSyiC1U3a_9vaq0MPlk/edit?usp=share_link"",""IN-案例損失機率!BI1:BR502""))},""select * where Col1='""&amp;$A63&amp;""'""),""&gt;0"")"),"#DIV/0!")</f>
        <v>#DIV/0!</v>
      </c>
      <c r="H63" s="48" t="str">
        <f>IFERROR(__xludf.DUMMYFUNCTION("AVERAGEIF(QUERY({TRANSPOSE(IMPORTRANGE(""https://docs.google.com/spreadsheets/d/1swlyjPL_3sDDfrJGrQny4r-QrjwgXeCGmP1u3YZ_-ms/edit?usp=share_link"",""IN-案例損失機率!BI1:BR502""))},""select * where Col1='""&amp;$A63&amp;""'""),""&gt;0"")"),"#DIV/0!")</f>
        <v>#DIV/0!</v>
      </c>
      <c r="I63" s="48" t="str">
        <f>IFERROR(__xludf.DUMMYFUNCTION("AVERAGEIF(QUERY({TRANSPOSE(IMPORTRANGE(""https://docs.google.com/spreadsheets/d/1qIf_B6VTAz6kngi0d8IjodYhVsIq-RV-31ghjlJHm-A/edit?usp=share_link"",""IN-案例損失機率!BI1:BR502""))},""select * where Col1='""&amp;$A63&amp;""'""),""&gt;0"")"),"#DIV/0!")</f>
        <v>#DIV/0!</v>
      </c>
      <c r="J63" s="48" t="str">
        <f>IFERROR(__xludf.DUMMYFUNCTION("AVERAGEIF(QUERY({TRANSPOSE(IMPORTRANGE(""https://docs.google.com/spreadsheets/d/1qfSt4Um3H5pMCqFySctVsMhprozDdhubgibRML1BPi4/edit?usp=share_link"",""IN-案例損失機率!BI1:BR502""))},""select * where Col1='""&amp;$A63&amp;""'""),""&gt;0"")"),"#DIV/0!")</f>
        <v>#DIV/0!</v>
      </c>
      <c r="K63" s="48" t="str">
        <f>IFERROR(__xludf.DUMMYFUNCTION("AVERAGEIF(QUERY({TRANSPOSE(IMPORTRANGE(""https://docs.google.com/spreadsheets/d/1V6tsygD1UFo9qrXN5fMConFU-KfSDWoR-aMUe8usYOg/edit?usp=share_link"",""IN-案例損失機率!BI1:BR502""))},""select * where Col1='""&amp;$A63&amp;""'""),""&gt;0"")"),"#DIV/0!")</f>
        <v>#DIV/0!</v>
      </c>
      <c r="L63" s="48" t="str">
        <f>IFERROR(__xludf.DUMMYFUNCTION("AVERAGEIF(QUERY({TRANSPOSE(IMPORTRANGE(""https://docs.google.com/spreadsheets/d/1_VCKf56QAmF0gpPF9ww3-uf7meSC9NZD2iLJ3YdNePM/edit?usp=share_link"",""IN-案例損失機率!BI1:BR502""))},""select * where Col1='""&amp;$A63&amp;""'""),""&gt;0"")"),"#DIV/0!")</f>
        <v>#DIV/0!</v>
      </c>
      <c r="M63" s="48" t="str">
        <f>IFERROR(__xludf.DUMMYFUNCTION("AVERAGEIF(QUERY({TRANSPOSE(IMPORTRANGE(""https://docs.google.com/spreadsheets/d/1RdNC4G3MORnnCixr7bZSlGgUGlE5RAADrt7YnSratHE/edit?usp=share_link"",""IN-案例損失機率!BI1:BR502""))},""select * where Col1='""&amp;$A63&amp;""'""),""&gt;0"")"),"#DIV/0!")</f>
        <v>#DIV/0!</v>
      </c>
      <c r="N63" s="48" t="str">
        <f>IFERROR(__xludf.DUMMYFUNCTION("AVERAGEIF(QUERY({TRANSPOSE(IMPORTRANGE(""https://docs.google.com/spreadsheets/d/1gC8hxK8PSzlgX-mN7fwX87dn5gLO10u3nIfnTiNWbuA/edit?usp=share_link"",""IN-案例損失機率!BI1:BR502""))},""select * where Col1='""&amp;$A63&amp;""'""),""&gt;0"")"),"#DIV/0!")</f>
        <v>#DIV/0!</v>
      </c>
      <c r="O63" s="48" t="str">
        <f>IFERROR(__xludf.DUMMYFUNCTION("AVERAGEIF(QUERY({TRANSPOSE(IMPORTRANGE(""https://docs.google.com/spreadsheets/d/1B8cPiZeIcOn-Qd3JgkHKMcjZB4fzL4_ujlvGw3F7sHM/edit?usp=share_link"",""IN-案例損失機率!BI1:BR502""))},""select * where Col1='""&amp;$A63&amp;""'""),""&gt;0"")"),"#DIV/0!")</f>
        <v>#DIV/0!</v>
      </c>
      <c r="P63" s="48" t="str">
        <f>IFERROR(__xludf.DUMMYFUNCTION("AVERAGEIF(QUERY({TRANSPOSE(IMPORTRANGE(""https://docs.google.com/spreadsheets/d/1U5S65h0MZPz8O8wfa1YOCM6kBTN1_8zRHlH6CIisNzg/edit#gid=1778725847"",""IN-案例損失機率!BI1:BR502""))},""select * where Col1='""&amp;$A63&amp;""'""),""&gt;0"")"),"#DIV/0!")</f>
        <v>#DIV/0!</v>
      </c>
      <c r="Q63" s="48" t="str">
        <f>IFERROR(__xludf.DUMMYFUNCTION("AVERAGEIF(QUERY({TRANSPOSE(IMPORTRANGE(""https://docs.google.com/spreadsheets/d/1tNYDxpMCjr8OhGILTiJmjMlz99VcOsC03_c_EZHBCac/edit?usp=share_link"",""IN-案例損失機率!BI1:BR502""))},""select * where Col1='""&amp;$A63&amp;""'""),""&gt;0"")"),"#DIV/0!")</f>
        <v>#DIV/0!</v>
      </c>
      <c r="R63" s="48" t="str">
        <f>IFERROR(__xludf.DUMMYFUNCTION("AVERAGEIF(QUERY({TRANSPOSE(IMPORTRANGE(""https://docs.google.com/spreadsheets/d/1vZozQ5iQ5VrH7k7m6S9TXIEHTDthf_o6vyslDgZcn5Q/edit?usp=share_link"",""IN-案例損失機率!BI1:BR502""))},""select * where Col1='""&amp;$A63&amp;""'""),""&gt;0"")"),"#DIV/0!")</f>
        <v>#DIV/0!</v>
      </c>
      <c r="S63" s="48" t="str">
        <f>IFERROR(__xludf.DUMMYFUNCTION("AVERAGEIF(QUERY({TRANSPOSE(IMPORTRANGE(""https://docs.google.com/spreadsheets/d/1PmUbHfZJzt7siSQTWGIhsEF35X21ca3eAvUqMAEdSJU/edit?usp=share_link"",""IN-案例損失機率!BI1:BR502""))},""select * where Col1='""&amp;$A63&amp;""'""),""&gt;0"")"),"#DIV/0!")</f>
        <v>#DIV/0!</v>
      </c>
      <c r="T63" s="48" t="str">
        <f>IFERROR(__xludf.DUMMYFUNCTION("AVERAGEIF(QUERY({TRANSPOSE(IMPORTRANGE(""https://docs.google.com/spreadsheets/d/1xAvmV1dqJN_ClTObvDEwOHmYidNfyL0iyWqhz4cxRUs/edit?usp=sharing"",""IN-案例損失機率!BI1:BR502""))},""select * where Col1='""&amp;$A63&amp;""'""),""&gt;0"")"),"#DIV/0!")</f>
        <v>#DIV/0!</v>
      </c>
      <c r="U63" s="48" t="str">
        <f>IFERROR(__xludf.DUMMYFUNCTION("AVERAGEIF(QUERY({TRANSPOSE(IMPORTRANGE(""https://docs.google.com/spreadsheets/d/1K-U1VOEkekSkvIuOTLramDSL5l6pb7stCKk-oIY8laE/edit?usp=share_link"",""IN-案例損失機率!BI1:BR502""))},""select * where Col1='""&amp;$A63&amp;""'""),""&gt;0"")"),"#DIV/0!")</f>
        <v>#DIV/0!</v>
      </c>
      <c r="V63" s="48" t="str">
        <f>IFERROR(__xludf.DUMMYFUNCTION("AVERAGEIF(QUERY({TRANSPOSE(IMPORTRANGE(""https://docs.google.com/spreadsheets/d/1Jm7uRJI6pOxy50jc0ZwXeixnUp6UO-mcnc53mLlV9lo/edit?usp=share_link"",""IN-案例損失機率!BI1:BR502""))},""select * where Col1='""&amp;$A63&amp;""'""),""&gt;0"")"),"#DIV/0!")</f>
        <v>#DIV/0!</v>
      </c>
      <c r="W63" s="48" t="str">
        <f>IFERROR(__xludf.DUMMYFUNCTION("AVERAGEIF(QUERY({TRANSPOSE(IMPORTRANGE(""https://docs.google.com/spreadsheets/d/1432r4Q6gFqKJ-l9xtbjR9no5K78N0hYLEmTJj5Y2aNY/edit?usp=share_link"",""IN-案例損失機率!BI1:BR502""))},""select * where Col1='""&amp;$A63&amp;""'""),""&gt;0"")"),"#DIV/0!")</f>
        <v>#DIV/0!</v>
      </c>
      <c r="X63" s="48" t="str">
        <f>IFERROR(__xludf.DUMMYFUNCTION("AVERAGEIF(QUERY({TRANSPOSE(IMPORTRANGE(""https://docs.google.com/spreadsheets/d/1DVXEaZ9hcV9qu8VolurcNxY5V8gQ8LsIi5a85Wsw9Po/edit?usp=share_link"",""IN-案例損失機率!BI1:BR502""))},""select * where Col1='""&amp;$A63&amp;""'""),""&gt;0"")"),"#DIV/0!")</f>
        <v>#DIV/0!</v>
      </c>
      <c r="Y63" s="48" t="str">
        <f>IFERROR(__xludf.DUMMYFUNCTION("AVERAGEIF(QUERY({TRANSPOSE(IMPORTRANGE(""https://docs.google.com/spreadsheets/d/1IcFK7Y-5zkWAlUD5cpc1mAs86lmwve_bgLw3wdZig8E/edit?usp=share_link"",""IN-案例損失機率!BI1:BR502""))},""select * where Col1='""&amp;$A63&amp;""'""),""&gt;0"")"),"#DIV/0!")</f>
        <v>#DIV/0!</v>
      </c>
      <c r="Z63" s="48" t="str">
        <f>IFERROR(__xludf.DUMMYFUNCTION("AVERAGEIF(QUERY({TRANSPOSE(IMPORTRANGE(""https://docs.google.com/spreadsheets/d/1Ixl8jtNz2EiMLY_QYD63IRT4j7L627seq4sLK3YISsw/edit?usp=share_link"",""IN-案例損失機率!BI1:BR502""))},""select * where Col1='""&amp;$A63&amp;""'""),""&gt;0"")"),"#DIV/0!")</f>
        <v>#DIV/0!</v>
      </c>
      <c r="AA63" s="48" t="str">
        <f>IFERROR(__xludf.DUMMYFUNCTION("AVERAGEIF(QUERY({TRANSPOSE(IMPORTRANGE(""https://docs.google.com/spreadsheets/d/1dJl4U62GKA5t7aapzzY2_9dSeZDTolcdr_bPV4nnAkw/edit?usp=share_link"",""IN-案例損失機率!BI1:BR502""))},""select * where Col1='""&amp;$A63&amp;""'""),""&gt;0"")"),"#DIV/0!")</f>
        <v>#DIV/0!</v>
      </c>
      <c r="AB63" s="48" t="str">
        <f>IFERROR(__xludf.DUMMYFUNCTION("AVERAGEIF(QUERY({TRANSPOSE(IMPORTRANGE(""https://docs.google.com/spreadsheets/d/1AMhlPsxJ_ORVhDRWyKbwTnx4gSymsO3qxr_6ZOoP86Q/edit?usp=share_link"",""IN-案例損失機率!BI1:BR502""))},""select * where Col1='""&amp;$A63&amp;""'""),""&gt;0"")"),"#DIV/0!")</f>
        <v>#DIV/0!</v>
      </c>
    </row>
    <row r="64" ht="30.0" customHeight="1">
      <c r="A64" s="45" t="s">
        <v>216</v>
      </c>
      <c r="B64" s="49" t="str">
        <f>IFERROR(__xludf.DUMMYFUNCTION("AVERAGEIF(QUERY({TRANSPOSE(IMPORTRANGE(""https://docs.google.com/spreadsheets/d/1YYNUZ9RW9034EMLDp5-m19i6R-xdTe70wberwaq-8zs/edit#gid=1778725847"",""IN-案例損失機率!BI1:BR502""))},""select * where Col1='""&amp;$A64&amp;""'""),""&gt;0"")"),"#DIV/0!")</f>
        <v>#DIV/0!</v>
      </c>
      <c r="C64" s="49" t="str">
        <f>IFERROR(__xludf.DUMMYFUNCTION("AVERAGEIF(QUERY({TRANSPOSE(IMPORTRANGE(""https://docs.google.com/spreadsheets/d/1_iJCYlYq4CcYNKhor4zgSP188oNelfImt8z59yoPJUc/edit?usp=share_link"",""IN-案例損失機率!BI1:BR502""))},""select * where Col1='""&amp;$A64&amp;""'""),""&gt;0"")"),"#DIV/0!")</f>
        <v>#DIV/0!</v>
      </c>
      <c r="D64" s="49" t="str">
        <f>IFERROR(__xludf.DUMMYFUNCTION("AVERAGEIF(QUERY({TRANSPOSE(IMPORTRANGE(""https://docs.google.com/spreadsheets/d/1kujxI94YuL9OSXWn6J6vWxv26Yj3pYgijIVivfOQPYk/edit?usp=share_link"",""IN-案例損失機率!BI1:BR502""))},""select * where Col1='""&amp;$A64&amp;""'""),""&gt;0"")"),"#DIV/0!")</f>
        <v>#DIV/0!</v>
      </c>
      <c r="E64" s="49" t="str">
        <f>IFERROR(__xludf.DUMMYFUNCTION("AVERAGEIF(QUERY({TRANSPOSE(IMPORTRANGE(""https://docs.google.com/spreadsheets/d/1U8udSCZ_QzoMBI6FBD9n_ubwu7PxMrD693JcQcNJpbc/edit?usp=share_link"",""IN-案例損失機率!BI1:BR502""))},""select * where Col1='""&amp;$A64&amp;""'""),""&gt;0"")"),"#DIV/0!")</f>
        <v>#DIV/0!</v>
      </c>
      <c r="F64" s="49" t="str">
        <f>IFERROR(__xludf.DUMMYFUNCTION("AVERAGEIF(QUERY({TRANSPOSE(IMPORTRANGE(""https://docs.google.com/spreadsheets/d/1M12lEnX_CHjDSTgWhN-WfG1etRC2LDWL58Z2o2sS0xE/edit?usp=share_link"",""IN-案例損失機率!BI1:BR502""))},""select * where Col1='""&amp;$A64&amp;""'""),""&gt;0"")"),"#DIV/0!")</f>
        <v>#DIV/0!</v>
      </c>
      <c r="G64" s="49" t="str">
        <f>IFERROR(__xludf.DUMMYFUNCTION("AVERAGEIF(QUERY({TRANSPOSE(IMPORTRANGE(""https://docs.google.com/spreadsheets/d/1S7pxpAN5Ncwwo59e1mhP5kasoSyiC1U3a_9vaq0MPlk/edit?usp=share_link"",""IN-案例損失機率!BI1:BR502""))},""select * where Col1='""&amp;$A64&amp;""'""),""&gt;0"")"),"#DIV/0!")</f>
        <v>#DIV/0!</v>
      </c>
      <c r="H64" s="49" t="str">
        <f>IFERROR(__xludf.DUMMYFUNCTION("AVERAGEIF(QUERY({TRANSPOSE(IMPORTRANGE(""https://docs.google.com/spreadsheets/d/1swlyjPL_3sDDfrJGrQny4r-QrjwgXeCGmP1u3YZ_-ms/edit?usp=share_link"",""IN-案例損失機率!BI1:BR502""))},""select * where Col1='""&amp;$A64&amp;""'""),""&gt;0"")"),"#DIV/0!")</f>
        <v>#DIV/0!</v>
      </c>
      <c r="I64" s="49" t="str">
        <f>IFERROR(__xludf.DUMMYFUNCTION("AVERAGEIF(QUERY({TRANSPOSE(IMPORTRANGE(""https://docs.google.com/spreadsheets/d/1qIf_B6VTAz6kngi0d8IjodYhVsIq-RV-31ghjlJHm-A/edit?usp=share_link"",""IN-案例損失機率!BI1:BR502""))},""select * where Col1='""&amp;$A64&amp;""'""),""&gt;0"")"),"#DIV/0!")</f>
        <v>#DIV/0!</v>
      </c>
      <c r="J64" s="49" t="str">
        <f>IFERROR(__xludf.DUMMYFUNCTION("AVERAGEIF(QUERY({TRANSPOSE(IMPORTRANGE(""https://docs.google.com/spreadsheets/d/1qfSt4Um3H5pMCqFySctVsMhprozDdhubgibRML1BPi4/edit?usp=share_link"",""IN-案例損失機率!BI1:BR502""))},""select * where Col1='""&amp;$A64&amp;""'""),""&gt;0"")"),"#DIV/0!")</f>
        <v>#DIV/0!</v>
      </c>
      <c r="K64" s="49" t="str">
        <f>IFERROR(__xludf.DUMMYFUNCTION("AVERAGEIF(QUERY({TRANSPOSE(IMPORTRANGE(""https://docs.google.com/spreadsheets/d/1V6tsygD1UFo9qrXN5fMConFU-KfSDWoR-aMUe8usYOg/edit?usp=share_link"",""IN-案例損失機率!BI1:BR502""))},""select * where Col1='""&amp;$A64&amp;""'""),""&gt;0"")"),"#DIV/0!")</f>
        <v>#DIV/0!</v>
      </c>
      <c r="L64" s="49" t="str">
        <f>IFERROR(__xludf.DUMMYFUNCTION("AVERAGEIF(QUERY({TRANSPOSE(IMPORTRANGE(""https://docs.google.com/spreadsheets/d/1_VCKf56QAmF0gpPF9ww3-uf7meSC9NZD2iLJ3YdNePM/edit?usp=share_link"",""IN-案例損失機率!BI1:BR502""))},""select * where Col1='""&amp;$A64&amp;""'""),""&gt;0"")"),"#DIV/0!")</f>
        <v>#DIV/0!</v>
      </c>
      <c r="M64" s="49" t="str">
        <f>IFERROR(__xludf.DUMMYFUNCTION("AVERAGEIF(QUERY({TRANSPOSE(IMPORTRANGE(""https://docs.google.com/spreadsheets/d/1RdNC4G3MORnnCixr7bZSlGgUGlE5RAADrt7YnSratHE/edit?usp=share_link"",""IN-案例損失機率!BI1:BR502""))},""select * where Col1='""&amp;$A64&amp;""'""),""&gt;0"")"),"#DIV/0!")</f>
        <v>#DIV/0!</v>
      </c>
      <c r="N64" s="49" t="str">
        <f>IFERROR(__xludf.DUMMYFUNCTION("AVERAGEIF(QUERY({TRANSPOSE(IMPORTRANGE(""https://docs.google.com/spreadsheets/d/1gC8hxK8PSzlgX-mN7fwX87dn5gLO10u3nIfnTiNWbuA/edit?usp=share_link"",""IN-案例損失機率!BI1:BR502""))},""select * where Col1='""&amp;$A64&amp;""'""),""&gt;0"")"),"#DIV/0!")</f>
        <v>#DIV/0!</v>
      </c>
      <c r="O64" s="49" t="str">
        <f>IFERROR(__xludf.DUMMYFUNCTION("AVERAGEIF(QUERY({TRANSPOSE(IMPORTRANGE(""https://docs.google.com/spreadsheets/d/1B8cPiZeIcOn-Qd3JgkHKMcjZB4fzL4_ujlvGw3F7sHM/edit?usp=share_link"",""IN-案例損失機率!BI1:BR502""))},""select * where Col1='""&amp;$A64&amp;""'""),""&gt;0"")"),"#DIV/0!")</f>
        <v>#DIV/0!</v>
      </c>
      <c r="P64" s="49" t="str">
        <f>IFERROR(__xludf.DUMMYFUNCTION("AVERAGEIF(QUERY({TRANSPOSE(IMPORTRANGE(""https://docs.google.com/spreadsheets/d/1U5S65h0MZPz8O8wfa1YOCM6kBTN1_8zRHlH6CIisNzg/edit#gid=1778725847"",""IN-案例損失機率!BI1:BR502""))},""select * where Col1='""&amp;$A64&amp;""'""),""&gt;0"")"),"#DIV/0!")</f>
        <v>#DIV/0!</v>
      </c>
      <c r="Q64" s="49" t="str">
        <f>IFERROR(__xludf.DUMMYFUNCTION("AVERAGEIF(QUERY({TRANSPOSE(IMPORTRANGE(""https://docs.google.com/spreadsheets/d/1tNYDxpMCjr8OhGILTiJmjMlz99VcOsC03_c_EZHBCac/edit?usp=share_link"",""IN-案例損失機率!BI1:BR502""))},""select * where Col1='""&amp;$A64&amp;""'""),""&gt;0"")"),"#DIV/0!")</f>
        <v>#DIV/0!</v>
      </c>
      <c r="R64" s="49" t="str">
        <f>IFERROR(__xludf.DUMMYFUNCTION("AVERAGEIF(QUERY({TRANSPOSE(IMPORTRANGE(""https://docs.google.com/spreadsheets/d/1vZozQ5iQ5VrH7k7m6S9TXIEHTDthf_o6vyslDgZcn5Q/edit?usp=share_link"",""IN-案例損失機率!BI1:BR502""))},""select * where Col1='""&amp;$A64&amp;""'""),""&gt;0"")"),"#DIV/0!")</f>
        <v>#DIV/0!</v>
      </c>
      <c r="S64" s="49" t="str">
        <f>IFERROR(__xludf.DUMMYFUNCTION("AVERAGEIF(QUERY({TRANSPOSE(IMPORTRANGE(""https://docs.google.com/spreadsheets/d/1PmUbHfZJzt7siSQTWGIhsEF35X21ca3eAvUqMAEdSJU/edit?usp=share_link"",""IN-案例損失機率!BI1:BR502""))},""select * where Col1='""&amp;$A64&amp;""'""),""&gt;0"")"),"#DIV/0!")</f>
        <v>#DIV/0!</v>
      </c>
      <c r="T64" s="49" t="str">
        <f>IFERROR(__xludf.DUMMYFUNCTION("AVERAGEIF(QUERY({TRANSPOSE(IMPORTRANGE(""https://docs.google.com/spreadsheets/d/1xAvmV1dqJN_ClTObvDEwOHmYidNfyL0iyWqhz4cxRUs/edit?usp=sharing"",""IN-案例損失機率!BI1:BR502""))},""select * where Col1='""&amp;$A64&amp;""'""),""&gt;0"")"),"#DIV/0!")</f>
        <v>#DIV/0!</v>
      </c>
      <c r="U64" s="49" t="str">
        <f>IFERROR(__xludf.DUMMYFUNCTION("AVERAGEIF(QUERY({TRANSPOSE(IMPORTRANGE(""https://docs.google.com/spreadsheets/d/1K-U1VOEkekSkvIuOTLramDSL5l6pb7stCKk-oIY8laE/edit?usp=share_link"",""IN-案例損失機率!BI1:BR502""))},""select * where Col1='""&amp;$A64&amp;""'""),""&gt;0"")"),"#DIV/0!")</f>
        <v>#DIV/0!</v>
      </c>
      <c r="V64" s="49" t="str">
        <f>IFERROR(__xludf.DUMMYFUNCTION("AVERAGEIF(QUERY({TRANSPOSE(IMPORTRANGE(""https://docs.google.com/spreadsheets/d/1Jm7uRJI6pOxy50jc0ZwXeixnUp6UO-mcnc53mLlV9lo/edit?usp=share_link"",""IN-案例損失機率!BI1:BR502""))},""select * where Col1='""&amp;$A64&amp;""'""),""&gt;0"")"),"#DIV/0!")</f>
        <v>#DIV/0!</v>
      </c>
      <c r="W64" s="49" t="str">
        <f>IFERROR(__xludf.DUMMYFUNCTION("AVERAGEIF(QUERY({TRANSPOSE(IMPORTRANGE(""https://docs.google.com/spreadsheets/d/1432r4Q6gFqKJ-l9xtbjR9no5K78N0hYLEmTJj5Y2aNY/edit?usp=share_link"",""IN-案例損失機率!BI1:BR502""))},""select * where Col1='""&amp;$A64&amp;""'""),""&gt;0"")"),"#DIV/0!")</f>
        <v>#DIV/0!</v>
      </c>
      <c r="X64" s="49" t="str">
        <f>IFERROR(__xludf.DUMMYFUNCTION("AVERAGEIF(QUERY({TRANSPOSE(IMPORTRANGE(""https://docs.google.com/spreadsheets/d/1DVXEaZ9hcV9qu8VolurcNxY5V8gQ8LsIi5a85Wsw9Po/edit?usp=share_link"",""IN-案例損失機率!BI1:BR502""))},""select * where Col1='""&amp;$A64&amp;""'""),""&gt;0"")"),"#DIV/0!")</f>
        <v>#DIV/0!</v>
      </c>
      <c r="Y64" s="49" t="str">
        <f>IFERROR(__xludf.DUMMYFUNCTION("AVERAGEIF(QUERY({TRANSPOSE(IMPORTRANGE(""https://docs.google.com/spreadsheets/d/1IcFK7Y-5zkWAlUD5cpc1mAs86lmwve_bgLw3wdZig8E/edit?usp=share_link"",""IN-案例損失機率!BI1:BR502""))},""select * where Col1='""&amp;$A64&amp;""'""),""&gt;0"")"),"#DIV/0!")</f>
        <v>#DIV/0!</v>
      </c>
      <c r="Z64" s="49" t="str">
        <f>IFERROR(__xludf.DUMMYFUNCTION("AVERAGEIF(QUERY({TRANSPOSE(IMPORTRANGE(""https://docs.google.com/spreadsheets/d/1Ixl8jtNz2EiMLY_QYD63IRT4j7L627seq4sLK3YISsw/edit?usp=share_link"",""IN-案例損失機率!BI1:BR502""))},""select * where Col1='""&amp;$A64&amp;""'""),""&gt;0"")"),"#DIV/0!")</f>
        <v>#DIV/0!</v>
      </c>
      <c r="AA64" s="49" t="str">
        <f>IFERROR(__xludf.DUMMYFUNCTION("AVERAGEIF(QUERY({TRANSPOSE(IMPORTRANGE(""https://docs.google.com/spreadsheets/d/1dJl4U62GKA5t7aapzzY2_9dSeZDTolcdr_bPV4nnAkw/edit?usp=share_link"",""IN-案例損失機率!BI1:BR502""))},""select * where Col1='""&amp;$A64&amp;""'""),""&gt;0"")"),"#DIV/0!")</f>
        <v>#DIV/0!</v>
      </c>
      <c r="AB64" s="49" t="str">
        <f>IFERROR(__xludf.DUMMYFUNCTION("AVERAGEIF(QUERY({TRANSPOSE(IMPORTRANGE(""https://docs.google.com/spreadsheets/d/1AMhlPsxJ_ORVhDRWyKbwTnx4gSymsO3qxr_6ZOoP86Q/edit?usp=share_link"",""IN-案例損失機率!BI1:BR502""))},""select * where Col1='""&amp;$A64&amp;""'""),""&gt;0"")"),"#DIV/0!")</f>
        <v>#DIV/0!</v>
      </c>
    </row>
    <row r="65" ht="30.0" customHeight="1">
      <c r="A65" s="45" t="s">
        <v>217</v>
      </c>
      <c r="B65" s="48" t="str">
        <f>IFERROR(__xludf.DUMMYFUNCTION("AVERAGEIF(QUERY({TRANSPOSE(IMPORTRANGE(""https://docs.google.com/spreadsheets/d/1YYNUZ9RW9034EMLDp5-m19i6R-xdTe70wberwaq-8zs/edit#gid=1778725847"",""IN-案例損失機率!BI1:BR502""))},""select * where Col1='""&amp;$A65&amp;""'""),""&gt;0"")"),"#DIV/0!")</f>
        <v>#DIV/0!</v>
      </c>
      <c r="C65" s="48" t="str">
        <f>IFERROR(__xludf.DUMMYFUNCTION("AVERAGEIF(QUERY({TRANSPOSE(IMPORTRANGE(""https://docs.google.com/spreadsheets/d/1_iJCYlYq4CcYNKhor4zgSP188oNelfImt8z59yoPJUc/edit?usp=share_link"",""IN-案例損失機率!BI1:BR502""))},""select * where Col1='""&amp;$A65&amp;""'""),""&gt;0"")"),"#DIV/0!")</f>
        <v>#DIV/0!</v>
      </c>
      <c r="D65" s="48" t="str">
        <f>IFERROR(__xludf.DUMMYFUNCTION("AVERAGEIF(QUERY({TRANSPOSE(IMPORTRANGE(""https://docs.google.com/spreadsheets/d/1kujxI94YuL9OSXWn6J6vWxv26Yj3pYgijIVivfOQPYk/edit?usp=share_link"",""IN-案例損失機率!BI1:BR502""))},""select * where Col1='""&amp;$A65&amp;""'""),""&gt;0"")"),"#DIV/0!")</f>
        <v>#DIV/0!</v>
      </c>
      <c r="E65" s="48" t="str">
        <f>IFERROR(__xludf.DUMMYFUNCTION("AVERAGEIF(QUERY({TRANSPOSE(IMPORTRANGE(""https://docs.google.com/spreadsheets/d/1U8udSCZ_QzoMBI6FBD9n_ubwu7PxMrD693JcQcNJpbc/edit?usp=share_link"",""IN-案例損失機率!BI1:BR502""))},""select * where Col1='""&amp;$A65&amp;""'""),""&gt;0"")"),"#DIV/0!")</f>
        <v>#DIV/0!</v>
      </c>
      <c r="F65" s="48" t="str">
        <f>IFERROR(__xludf.DUMMYFUNCTION("AVERAGEIF(QUERY({TRANSPOSE(IMPORTRANGE(""https://docs.google.com/spreadsheets/d/1M12lEnX_CHjDSTgWhN-WfG1etRC2LDWL58Z2o2sS0xE/edit?usp=share_link"",""IN-案例損失機率!BI1:BR502""))},""select * where Col1='""&amp;$A65&amp;""'""),""&gt;0"")"),"#DIV/0!")</f>
        <v>#DIV/0!</v>
      </c>
      <c r="G65" s="48" t="str">
        <f>IFERROR(__xludf.DUMMYFUNCTION("AVERAGEIF(QUERY({TRANSPOSE(IMPORTRANGE(""https://docs.google.com/spreadsheets/d/1S7pxpAN5Ncwwo59e1mhP5kasoSyiC1U3a_9vaq0MPlk/edit?usp=share_link"",""IN-案例損失機率!BI1:BR502""))},""select * where Col1='""&amp;$A65&amp;""'""),""&gt;0"")"),"#DIV/0!")</f>
        <v>#DIV/0!</v>
      </c>
      <c r="H65" s="48" t="str">
        <f>IFERROR(__xludf.DUMMYFUNCTION("AVERAGEIF(QUERY({TRANSPOSE(IMPORTRANGE(""https://docs.google.com/spreadsheets/d/1swlyjPL_3sDDfrJGrQny4r-QrjwgXeCGmP1u3YZ_-ms/edit?usp=share_link"",""IN-案例損失機率!BI1:BR502""))},""select * where Col1='""&amp;$A65&amp;""'""),""&gt;0"")"),"#DIV/0!")</f>
        <v>#DIV/0!</v>
      </c>
      <c r="I65" s="48" t="str">
        <f>IFERROR(__xludf.DUMMYFUNCTION("AVERAGEIF(QUERY({TRANSPOSE(IMPORTRANGE(""https://docs.google.com/spreadsheets/d/1qIf_B6VTAz6kngi0d8IjodYhVsIq-RV-31ghjlJHm-A/edit?usp=share_link"",""IN-案例損失機率!BI1:BR502""))},""select * where Col1='""&amp;$A65&amp;""'""),""&gt;0"")"),"#DIV/0!")</f>
        <v>#DIV/0!</v>
      </c>
      <c r="J65" s="48" t="str">
        <f>IFERROR(__xludf.DUMMYFUNCTION("AVERAGEIF(QUERY({TRANSPOSE(IMPORTRANGE(""https://docs.google.com/spreadsheets/d/1qfSt4Um3H5pMCqFySctVsMhprozDdhubgibRML1BPi4/edit?usp=share_link"",""IN-案例損失機率!BI1:BR502""))},""select * where Col1='""&amp;$A65&amp;""'""),""&gt;0"")"),"#DIV/0!")</f>
        <v>#DIV/0!</v>
      </c>
      <c r="K65" s="48" t="str">
        <f>IFERROR(__xludf.DUMMYFUNCTION("AVERAGEIF(QUERY({TRANSPOSE(IMPORTRANGE(""https://docs.google.com/spreadsheets/d/1V6tsygD1UFo9qrXN5fMConFU-KfSDWoR-aMUe8usYOg/edit?usp=share_link"",""IN-案例損失機率!BI1:BR502""))},""select * where Col1='""&amp;$A65&amp;""'""),""&gt;0"")"),"#DIV/0!")</f>
        <v>#DIV/0!</v>
      </c>
      <c r="L65" s="48" t="str">
        <f>IFERROR(__xludf.DUMMYFUNCTION("AVERAGEIF(QUERY({TRANSPOSE(IMPORTRANGE(""https://docs.google.com/spreadsheets/d/1_VCKf56QAmF0gpPF9ww3-uf7meSC9NZD2iLJ3YdNePM/edit?usp=share_link"",""IN-案例損失機率!BI1:BR502""))},""select * where Col1='""&amp;$A65&amp;""'""),""&gt;0"")"),"#DIV/0!")</f>
        <v>#DIV/0!</v>
      </c>
      <c r="M65" s="48" t="str">
        <f>IFERROR(__xludf.DUMMYFUNCTION("AVERAGEIF(QUERY({TRANSPOSE(IMPORTRANGE(""https://docs.google.com/spreadsheets/d/1RdNC4G3MORnnCixr7bZSlGgUGlE5RAADrt7YnSratHE/edit?usp=share_link"",""IN-案例損失機率!BI1:BR502""))},""select * where Col1='""&amp;$A65&amp;""'""),""&gt;0"")"),"#DIV/0!")</f>
        <v>#DIV/0!</v>
      </c>
      <c r="N65" s="48" t="str">
        <f>IFERROR(__xludf.DUMMYFUNCTION("AVERAGEIF(QUERY({TRANSPOSE(IMPORTRANGE(""https://docs.google.com/spreadsheets/d/1gC8hxK8PSzlgX-mN7fwX87dn5gLO10u3nIfnTiNWbuA/edit?usp=share_link"",""IN-案例損失機率!BI1:BR502""))},""select * where Col1='""&amp;$A65&amp;""'""),""&gt;0"")"),"#DIV/0!")</f>
        <v>#DIV/0!</v>
      </c>
      <c r="O65" s="48" t="str">
        <f>IFERROR(__xludf.DUMMYFUNCTION("AVERAGEIF(QUERY({TRANSPOSE(IMPORTRANGE(""https://docs.google.com/spreadsheets/d/1B8cPiZeIcOn-Qd3JgkHKMcjZB4fzL4_ujlvGw3F7sHM/edit?usp=share_link"",""IN-案例損失機率!BI1:BR502""))},""select * where Col1='""&amp;$A65&amp;""'""),""&gt;0"")"),"#DIV/0!")</f>
        <v>#DIV/0!</v>
      </c>
      <c r="P65" s="48" t="str">
        <f>IFERROR(__xludf.DUMMYFUNCTION("AVERAGEIF(QUERY({TRANSPOSE(IMPORTRANGE(""https://docs.google.com/spreadsheets/d/1U5S65h0MZPz8O8wfa1YOCM6kBTN1_8zRHlH6CIisNzg/edit#gid=1778725847"",""IN-案例損失機率!BI1:BR502""))},""select * where Col1='""&amp;$A65&amp;""'""),""&gt;0"")"),"#DIV/0!")</f>
        <v>#DIV/0!</v>
      </c>
      <c r="Q65" s="48" t="str">
        <f>IFERROR(__xludf.DUMMYFUNCTION("AVERAGEIF(QUERY({TRANSPOSE(IMPORTRANGE(""https://docs.google.com/spreadsheets/d/1tNYDxpMCjr8OhGILTiJmjMlz99VcOsC03_c_EZHBCac/edit?usp=share_link"",""IN-案例損失機率!BI1:BR502""))},""select * where Col1='""&amp;$A65&amp;""'""),""&gt;0"")"),"#DIV/0!")</f>
        <v>#DIV/0!</v>
      </c>
      <c r="R65" s="48" t="str">
        <f>IFERROR(__xludf.DUMMYFUNCTION("AVERAGEIF(QUERY({TRANSPOSE(IMPORTRANGE(""https://docs.google.com/spreadsheets/d/1vZozQ5iQ5VrH7k7m6S9TXIEHTDthf_o6vyslDgZcn5Q/edit?usp=share_link"",""IN-案例損失機率!BI1:BR502""))},""select * where Col1='""&amp;$A65&amp;""'""),""&gt;0"")"),"#DIV/0!")</f>
        <v>#DIV/0!</v>
      </c>
      <c r="S65" s="48" t="str">
        <f>IFERROR(__xludf.DUMMYFUNCTION("AVERAGEIF(QUERY({TRANSPOSE(IMPORTRANGE(""https://docs.google.com/spreadsheets/d/1PmUbHfZJzt7siSQTWGIhsEF35X21ca3eAvUqMAEdSJU/edit?usp=share_link"",""IN-案例損失機率!BI1:BR502""))},""select * where Col1='""&amp;$A65&amp;""'""),""&gt;0"")"),"#DIV/0!")</f>
        <v>#DIV/0!</v>
      </c>
      <c r="T65" s="48" t="str">
        <f>IFERROR(__xludf.DUMMYFUNCTION("AVERAGEIF(QUERY({TRANSPOSE(IMPORTRANGE(""https://docs.google.com/spreadsheets/d/1xAvmV1dqJN_ClTObvDEwOHmYidNfyL0iyWqhz4cxRUs/edit?usp=sharing"",""IN-案例損失機率!BI1:BR502""))},""select * where Col1='""&amp;$A65&amp;""'""),""&gt;0"")"),"#DIV/0!")</f>
        <v>#DIV/0!</v>
      </c>
      <c r="U65" s="48" t="str">
        <f>IFERROR(__xludf.DUMMYFUNCTION("AVERAGEIF(QUERY({TRANSPOSE(IMPORTRANGE(""https://docs.google.com/spreadsheets/d/1K-U1VOEkekSkvIuOTLramDSL5l6pb7stCKk-oIY8laE/edit?usp=share_link"",""IN-案例損失機率!BI1:BR502""))},""select * where Col1='""&amp;$A65&amp;""'""),""&gt;0"")"),"#DIV/0!")</f>
        <v>#DIV/0!</v>
      </c>
      <c r="V65" s="48" t="str">
        <f>IFERROR(__xludf.DUMMYFUNCTION("AVERAGEIF(QUERY({TRANSPOSE(IMPORTRANGE(""https://docs.google.com/spreadsheets/d/1Jm7uRJI6pOxy50jc0ZwXeixnUp6UO-mcnc53mLlV9lo/edit?usp=share_link"",""IN-案例損失機率!BI1:BR502""))},""select * where Col1='""&amp;$A65&amp;""'""),""&gt;0"")"),"#DIV/0!")</f>
        <v>#DIV/0!</v>
      </c>
      <c r="W65" s="48" t="str">
        <f>IFERROR(__xludf.DUMMYFUNCTION("AVERAGEIF(QUERY({TRANSPOSE(IMPORTRANGE(""https://docs.google.com/spreadsheets/d/1432r4Q6gFqKJ-l9xtbjR9no5K78N0hYLEmTJj5Y2aNY/edit?usp=share_link"",""IN-案例損失機率!BI1:BR502""))},""select * where Col1='""&amp;$A65&amp;""'""),""&gt;0"")"),"#DIV/0!")</f>
        <v>#DIV/0!</v>
      </c>
      <c r="X65" s="48" t="str">
        <f>IFERROR(__xludf.DUMMYFUNCTION("AVERAGEIF(QUERY({TRANSPOSE(IMPORTRANGE(""https://docs.google.com/spreadsheets/d/1DVXEaZ9hcV9qu8VolurcNxY5V8gQ8LsIi5a85Wsw9Po/edit?usp=share_link"",""IN-案例損失機率!BI1:BR502""))},""select * where Col1='""&amp;$A65&amp;""'""),""&gt;0"")"),"#DIV/0!")</f>
        <v>#DIV/0!</v>
      </c>
      <c r="Y65" s="48" t="str">
        <f>IFERROR(__xludf.DUMMYFUNCTION("AVERAGEIF(QUERY({TRANSPOSE(IMPORTRANGE(""https://docs.google.com/spreadsheets/d/1IcFK7Y-5zkWAlUD5cpc1mAs86lmwve_bgLw3wdZig8E/edit?usp=share_link"",""IN-案例損失機率!BI1:BR502""))},""select * where Col1='""&amp;$A65&amp;""'""),""&gt;0"")"),"#DIV/0!")</f>
        <v>#DIV/0!</v>
      </c>
      <c r="Z65" s="48" t="str">
        <f>IFERROR(__xludf.DUMMYFUNCTION("AVERAGEIF(QUERY({TRANSPOSE(IMPORTRANGE(""https://docs.google.com/spreadsheets/d/1Ixl8jtNz2EiMLY_QYD63IRT4j7L627seq4sLK3YISsw/edit?usp=share_link"",""IN-案例損失機率!BI1:BR502""))},""select * where Col1='""&amp;$A65&amp;""'""),""&gt;0"")"),"#DIV/0!")</f>
        <v>#DIV/0!</v>
      </c>
      <c r="AA65" s="48" t="str">
        <f>IFERROR(__xludf.DUMMYFUNCTION("AVERAGEIF(QUERY({TRANSPOSE(IMPORTRANGE(""https://docs.google.com/spreadsheets/d/1dJl4U62GKA5t7aapzzY2_9dSeZDTolcdr_bPV4nnAkw/edit?usp=share_link"",""IN-案例損失機率!BI1:BR502""))},""select * where Col1='""&amp;$A65&amp;""'""),""&gt;0"")"),"#DIV/0!")</f>
        <v>#DIV/0!</v>
      </c>
      <c r="AB65" s="48" t="str">
        <f>IFERROR(__xludf.DUMMYFUNCTION("AVERAGEIF(QUERY({TRANSPOSE(IMPORTRANGE(""https://docs.google.com/spreadsheets/d/1AMhlPsxJ_ORVhDRWyKbwTnx4gSymsO3qxr_6ZOoP86Q/edit?usp=share_link"",""IN-案例損失機率!BI1:BR502""))},""select * where Col1='""&amp;$A65&amp;""'""),""&gt;0"")"),"#DIV/0!")</f>
        <v>#DIV/0!</v>
      </c>
    </row>
    <row r="66" ht="30.0" customHeight="1">
      <c r="A66" s="45" t="s">
        <v>218</v>
      </c>
      <c r="B66" s="49" t="str">
        <f>IFERROR(__xludf.DUMMYFUNCTION("AVERAGEIF(QUERY({TRANSPOSE(IMPORTRANGE(""https://docs.google.com/spreadsheets/d/1YYNUZ9RW9034EMLDp5-m19i6R-xdTe70wberwaq-8zs/edit#gid=1778725847"",""IN-案例損失機率!BI1:BR502""))},""select * where Col1='""&amp;$A66&amp;""'""),""&gt;0"")"),"#DIV/0!")</f>
        <v>#DIV/0!</v>
      </c>
      <c r="C66" s="49" t="str">
        <f>IFERROR(__xludf.DUMMYFUNCTION("AVERAGEIF(QUERY({TRANSPOSE(IMPORTRANGE(""https://docs.google.com/spreadsheets/d/1_iJCYlYq4CcYNKhor4zgSP188oNelfImt8z59yoPJUc/edit?usp=share_link"",""IN-案例損失機率!BI1:BR502""))},""select * where Col1='""&amp;$A66&amp;""'""),""&gt;0"")"),"#DIV/0!")</f>
        <v>#DIV/0!</v>
      </c>
      <c r="D66" s="49" t="str">
        <f>IFERROR(__xludf.DUMMYFUNCTION("AVERAGEIF(QUERY({TRANSPOSE(IMPORTRANGE(""https://docs.google.com/spreadsheets/d/1kujxI94YuL9OSXWn6J6vWxv26Yj3pYgijIVivfOQPYk/edit?usp=share_link"",""IN-案例損失機率!BI1:BR502""))},""select * where Col1='""&amp;$A66&amp;""'""),""&gt;0"")"),"#DIV/0!")</f>
        <v>#DIV/0!</v>
      </c>
      <c r="E66" s="49" t="str">
        <f>IFERROR(__xludf.DUMMYFUNCTION("AVERAGEIF(QUERY({TRANSPOSE(IMPORTRANGE(""https://docs.google.com/spreadsheets/d/1U8udSCZ_QzoMBI6FBD9n_ubwu7PxMrD693JcQcNJpbc/edit?usp=share_link"",""IN-案例損失機率!BI1:BR502""))},""select * where Col1='""&amp;$A66&amp;""'""),""&gt;0"")"),"#DIV/0!")</f>
        <v>#DIV/0!</v>
      </c>
      <c r="F66" s="49" t="str">
        <f>IFERROR(__xludf.DUMMYFUNCTION("AVERAGEIF(QUERY({TRANSPOSE(IMPORTRANGE(""https://docs.google.com/spreadsheets/d/1M12lEnX_CHjDSTgWhN-WfG1etRC2LDWL58Z2o2sS0xE/edit?usp=share_link"",""IN-案例損失機率!BI1:BR502""))},""select * where Col1='""&amp;$A66&amp;""'""),""&gt;0"")"),"#DIV/0!")</f>
        <v>#DIV/0!</v>
      </c>
      <c r="G66" s="49" t="str">
        <f>IFERROR(__xludf.DUMMYFUNCTION("AVERAGEIF(QUERY({TRANSPOSE(IMPORTRANGE(""https://docs.google.com/spreadsheets/d/1S7pxpAN5Ncwwo59e1mhP5kasoSyiC1U3a_9vaq0MPlk/edit?usp=share_link"",""IN-案例損失機率!BI1:BR502""))},""select * where Col1='""&amp;$A66&amp;""'""),""&gt;0"")"),"#DIV/0!")</f>
        <v>#DIV/0!</v>
      </c>
      <c r="H66" s="49" t="str">
        <f>IFERROR(__xludf.DUMMYFUNCTION("AVERAGEIF(QUERY({TRANSPOSE(IMPORTRANGE(""https://docs.google.com/spreadsheets/d/1swlyjPL_3sDDfrJGrQny4r-QrjwgXeCGmP1u3YZ_-ms/edit?usp=share_link"",""IN-案例損失機率!BI1:BR502""))},""select * where Col1='""&amp;$A66&amp;""'""),""&gt;0"")"),"#DIV/0!")</f>
        <v>#DIV/0!</v>
      </c>
      <c r="I66" s="49" t="str">
        <f>IFERROR(__xludf.DUMMYFUNCTION("AVERAGEIF(QUERY({TRANSPOSE(IMPORTRANGE(""https://docs.google.com/spreadsheets/d/1qIf_B6VTAz6kngi0d8IjodYhVsIq-RV-31ghjlJHm-A/edit?usp=share_link"",""IN-案例損失機率!BI1:BR502""))},""select * where Col1='""&amp;$A66&amp;""'""),""&gt;0"")"),"#DIV/0!")</f>
        <v>#DIV/0!</v>
      </c>
      <c r="J66" s="49" t="str">
        <f>IFERROR(__xludf.DUMMYFUNCTION("AVERAGEIF(QUERY({TRANSPOSE(IMPORTRANGE(""https://docs.google.com/spreadsheets/d/1qfSt4Um3H5pMCqFySctVsMhprozDdhubgibRML1BPi4/edit?usp=share_link"",""IN-案例損失機率!BI1:BR502""))},""select * where Col1='""&amp;$A66&amp;""'""),""&gt;0"")"),"#DIV/0!")</f>
        <v>#DIV/0!</v>
      </c>
      <c r="K66" s="49" t="str">
        <f>IFERROR(__xludf.DUMMYFUNCTION("AVERAGEIF(QUERY({TRANSPOSE(IMPORTRANGE(""https://docs.google.com/spreadsheets/d/1V6tsygD1UFo9qrXN5fMConFU-KfSDWoR-aMUe8usYOg/edit?usp=share_link"",""IN-案例損失機率!BI1:BR502""))},""select * where Col1='""&amp;$A66&amp;""'""),""&gt;0"")"),"#DIV/0!")</f>
        <v>#DIV/0!</v>
      </c>
      <c r="L66" s="49" t="str">
        <f>IFERROR(__xludf.DUMMYFUNCTION("AVERAGEIF(QUERY({TRANSPOSE(IMPORTRANGE(""https://docs.google.com/spreadsheets/d/1_VCKf56QAmF0gpPF9ww3-uf7meSC9NZD2iLJ3YdNePM/edit?usp=share_link"",""IN-案例損失機率!BI1:BR502""))},""select * where Col1='""&amp;$A66&amp;""'""),""&gt;0"")"),"#DIV/0!")</f>
        <v>#DIV/0!</v>
      </c>
      <c r="M66" s="49" t="str">
        <f>IFERROR(__xludf.DUMMYFUNCTION("AVERAGEIF(QUERY({TRANSPOSE(IMPORTRANGE(""https://docs.google.com/spreadsheets/d/1RdNC4G3MORnnCixr7bZSlGgUGlE5RAADrt7YnSratHE/edit?usp=share_link"",""IN-案例損失機率!BI1:BR502""))},""select * where Col1='""&amp;$A66&amp;""'""),""&gt;0"")"),"#DIV/0!")</f>
        <v>#DIV/0!</v>
      </c>
      <c r="N66" s="49" t="str">
        <f>IFERROR(__xludf.DUMMYFUNCTION("AVERAGEIF(QUERY({TRANSPOSE(IMPORTRANGE(""https://docs.google.com/spreadsheets/d/1gC8hxK8PSzlgX-mN7fwX87dn5gLO10u3nIfnTiNWbuA/edit?usp=share_link"",""IN-案例損失機率!BI1:BR502""))},""select * where Col1='""&amp;$A66&amp;""'""),""&gt;0"")"),"#DIV/0!")</f>
        <v>#DIV/0!</v>
      </c>
      <c r="O66" s="49" t="str">
        <f>IFERROR(__xludf.DUMMYFUNCTION("AVERAGEIF(QUERY({TRANSPOSE(IMPORTRANGE(""https://docs.google.com/spreadsheets/d/1B8cPiZeIcOn-Qd3JgkHKMcjZB4fzL4_ujlvGw3F7sHM/edit?usp=share_link"",""IN-案例損失機率!BI1:BR502""))},""select * where Col1='""&amp;$A66&amp;""'""),""&gt;0"")"),"#DIV/0!")</f>
        <v>#DIV/0!</v>
      </c>
      <c r="P66" s="49" t="str">
        <f>IFERROR(__xludf.DUMMYFUNCTION("AVERAGEIF(QUERY({TRANSPOSE(IMPORTRANGE(""https://docs.google.com/spreadsheets/d/1U5S65h0MZPz8O8wfa1YOCM6kBTN1_8zRHlH6CIisNzg/edit#gid=1778725847"",""IN-案例損失機率!BI1:BR502""))},""select * where Col1='""&amp;$A66&amp;""'""),""&gt;0"")"),"#DIV/0!")</f>
        <v>#DIV/0!</v>
      </c>
      <c r="Q66" s="49" t="str">
        <f>IFERROR(__xludf.DUMMYFUNCTION("AVERAGEIF(QUERY({TRANSPOSE(IMPORTRANGE(""https://docs.google.com/spreadsheets/d/1tNYDxpMCjr8OhGILTiJmjMlz99VcOsC03_c_EZHBCac/edit?usp=share_link"",""IN-案例損失機率!BI1:BR502""))},""select * where Col1='""&amp;$A66&amp;""'""),""&gt;0"")"),"#DIV/0!")</f>
        <v>#DIV/0!</v>
      </c>
      <c r="R66" s="49" t="str">
        <f>IFERROR(__xludf.DUMMYFUNCTION("AVERAGEIF(QUERY({TRANSPOSE(IMPORTRANGE(""https://docs.google.com/spreadsheets/d/1vZozQ5iQ5VrH7k7m6S9TXIEHTDthf_o6vyslDgZcn5Q/edit?usp=share_link"",""IN-案例損失機率!BI1:BR502""))},""select * where Col1='""&amp;$A66&amp;""'""),""&gt;0"")"),"#DIV/0!")</f>
        <v>#DIV/0!</v>
      </c>
      <c r="S66" s="49" t="str">
        <f>IFERROR(__xludf.DUMMYFUNCTION("AVERAGEIF(QUERY({TRANSPOSE(IMPORTRANGE(""https://docs.google.com/spreadsheets/d/1PmUbHfZJzt7siSQTWGIhsEF35X21ca3eAvUqMAEdSJU/edit?usp=share_link"",""IN-案例損失機率!BI1:BR502""))},""select * where Col1='""&amp;$A66&amp;""'""),""&gt;0"")"),"#DIV/0!")</f>
        <v>#DIV/0!</v>
      </c>
      <c r="T66" s="49" t="str">
        <f>IFERROR(__xludf.DUMMYFUNCTION("AVERAGEIF(QUERY({TRANSPOSE(IMPORTRANGE(""https://docs.google.com/spreadsheets/d/1xAvmV1dqJN_ClTObvDEwOHmYidNfyL0iyWqhz4cxRUs/edit?usp=sharing"",""IN-案例損失機率!BI1:BR502""))},""select * where Col1='""&amp;$A66&amp;""'""),""&gt;0"")"),"#DIV/0!")</f>
        <v>#DIV/0!</v>
      </c>
      <c r="U66" s="49" t="str">
        <f>IFERROR(__xludf.DUMMYFUNCTION("AVERAGEIF(QUERY({TRANSPOSE(IMPORTRANGE(""https://docs.google.com/spreadsheets/d/1K-U1VOEkekSkvIuOTLramDSL5l6pb7stCKk-oIY8laE/edit?usp=share_link"",""IN-案例損失機率!BI1:BR502""))},""select * where Col1='""&amp;$A66&amp;""'""),""&gt;0"")"),"#DIV/0!")</f>
        <v>#DIV/0!</v>
      </c>
      <c r="V66" s="49" t="str">
        <f>IFERROR(__xludf.DUMMYFUNCTION("AVERAGEIF(QUERY({TRANSPOSE(IMPORTRANGE(""https://docs.google.com/spreadsheets/d/1Jm7uRJI6pOxy50jc0ZwXeixnUp6UO-mcnc53mLlV9lo/edit?usp=share_link"",""IN-案例損失機率!BI1:BR502""))},""select * where Col1='""&amp;$A66&amp;""'""),""&gt;0"")"),"#DIV/0!")</f>
        <v>#DIV/0!</v>
      </c>
      <c r="W66" s="49" t="str">
        <f>IFERROR(__xludf.DUMMYFUNCTION("AVERAGEIF(QUERY({TRANSPOSE(IMPORTRANGE(""https://docs.google.com/spreadsheets/d/1432r4Q6gFqKJ-l9xtbjR9no5K78N0hYLEmTJj5Y2aNY/edit?usp=share_link"",""IN-案例損失機率!BI1:BR502""))},""select * where Col1='""&amp;$A66&amp;""'""),""&gt;0"")"),"#DIV/0!")</f>
        <v>#DIV/0!</v>
      </c>
      <c r="X66" s="49" t="str">
        <f>IFERROR(__xludf.DUMMYFUNCTION("AVERAGEIF(QUERY({TRANSPOSE(IMPORTRANGE(""https://docs.google.com/spreadsheets/d/1DVXEaZ9hcV9qu8VolurcNxY5V8gQ8LsIi5a85Wsw9Po/edit?usp=share_link"",""IN-案例損失機率!BI1:BR502""))},""select * where Col1='""&amp;$A66&amp;""'""),""&gt;0"")"),"#DIV/0!")</f>
        <v>#DIV/0!</v>
      </c>
      <c r="Y66" s="49" t="str">
        <f>IFERROR(__xludf.DUMMYFUNCTION("AVERAGEIF(QUERY({TRANSPOSE(IMPORTRANGE(""https://docs.google.com/spreadsheets/d/1IcFK7Y-5zkWAlUD5cpc1mAs86lmwve_bgLw3wdZig8E/edit?usp=share_link"",""IN-案例損失機率!BI1:BR502""))},""select * where Col1='""&amp;$A66&amp;""'""),""&gt;0"")"),"#DIV/0!")</f>
        <v>#DIV/0!</v>
      </c>
      <c r="Z66" s="49" t="str">
        <f>IFERROR(__xludf.DUMMYFUNCTION("AVERAGEIF(QUERY({TRANSPOSE(IMPORTRANGE(""https://docs.google.com/spreadsheets/d/1Ixl8jtNz2EiMLY_QYD63IRT4j7L627seq4sLK3YISsw/edit?usp=share_link"",""IN-案例損失機率!BI1:BR502""))},""select * where Col1='""&amp;$A66&amp;""'""),""&gt;0"")"),"#DIV/0!")</f>
        <v>#DIV/0!</v>
      </c>
      <c r="AA66" s="49" t="str">
        <f>IFERROR(__xludf.DUMMYFUNCTION("AVERAGEIF(QUERY({TRANSPOSE(IMPORTRANGE(""https://docs.google.com/spreadsheets/d/1dJl4U62GKA5t7aapzzY2_9dSeZDTolcdr_bPV4nnAkw/edit?usp=share_link"",""IN-案例損失機率!BI1:BR502""))},""select * where Col1='""&amp;$A66&amp;""'""),""&gt;0"")"),"#DIV/0!")</f>
        <v>#DIV/0!</v>
      </c>
      <c r="AB66" s="49" t="str">
        <f>IFERROR(__xludf.DUMMYFUNCTION("AVERAGEIF(QUERY({TRANSPOSE(IMPORTRANGE(""https://docs.google.com/spreadsheets/d/1AMhlPsxJ_ORVhDRWyKbwTnx4gSymsO3qxr_6ZOoP86Q/edit?usp=share_link"",""IN-案例損失機率!BI1:BR502""))},""select * where Col1='""&amp;$A66&amp;""'""),""&gt;0"")"),"#DIV/0!")</f>
        <v>#DIV/0!</v>
      </c>
    </row>
    <row r="67" ht="30.0" customHeight="1">
      <c r="A67" s="45" t="s">
        <v>219</v>
      </c>
      <c r="B67" s="48" t="str">
        <f>IFERROR(__xludf.DUMMYFUNCTION("AVERAGEIF(QUERY({TRANSPOSE(IMPORTRANGE(""https://docs.google.com/spreadsheets/d/1YYNUZ9RW9034EMLDp5-m19i6R-xdTe70wberwaq-8zs/edit#gid=1778725847"",""IN-案例損失機率!BI1:BR502""))},""select * where Col1='""&amp;$A67&amp;""'""),""&gt;0"")"),"#DIV/0!")</f>
        <v>#DIV/0!</v>
      </c>
      <c r="C67" s="48" t="str">
        <f>IFERROR(__xludf.DUMMYFUNCTION("AVERAGEIF(QUERY({TRANSPOSE(IMPORTRANGE(""https://docs.google.com/spreadsheets/d/1_iJCYlYq4CcYNKhor4zgSP188oNelfImt8z59yoPJUc/edit?usp=share_link"",""IN-案例損失機率!BI1:BR502""))},""select * where Col1='""&amp;$A67&amp;""'""),""&gt;0"")"),"#DIV/0!")</f>
        <v>#DIV/0!</v>
      </c>
      <c r="D67" s="48" t="str">
        <f>IFERROR(__xludf.DUMMYFUNCTION("AVERAGEIF(QUERY({TRANSPOSE(IMPORTRANGE(""https://docs.google.com/spreadsheets/d/1kujxI94YuL9OSXWn6J6vWxv26Yj3pYgijIVivfOQPYk/edit?usp=share_link"",""IN-案例損失機率!BI1:BR502""))},""select * where Col1='""&amp;$A67&amp;""'""),""&gt;0"")"),"#DIV/0!")</f>
        <v>#DIV/0!</v>
      </c>
      <c r="E67" s="48" t="str">
        <f>IFERROR(__xludf.DUMMYFUNCTION("AVERAGEIF(QUERY({TRANSPOSE(IMPORTRANGE(""https://docs.google.com/spreadsheets/d/1U8udSCZ_QzoMBI6FBD9n_ubwu7PxMrD693JcQcNJpbc/edit?usp=share_link"",""IN-案例損失機率!BI1:BR502""))},""select * where Col1='""&amp;$A67&amp;""'""),""&gt;0"")"),"#DIV/0!")</f>
        <v>#DIV/0!</v>
      </c>
      <c r="F67" s="48" t="str">
        <f>IFERROR(__xludf.DUMMYFUNCTION("AVERAGEIF(QUERY({TRANSPOSE(IMPORTRANGE(""https://docs.google.com/spreadsheets/d/1M12lEnX_CHjDSTgWhN-WfG1etRC2LDWL58Z2o2sS0xE/edit?usp=share_link"",""IN-案例損失機率!BI1:BR502""))},""select * where Col1='""&amp;$A67&amp;""'""),""&gt;0"")"),"#DIV/0!")</f>
        <v>#DIV/0!</v>
      </c>
      <c r="G67" s="48" t="str">
        <f>IFERROR(__xludf.DUMMYFUNCTION("AVERAGEIF(QUERY({TRANSPOSE(IMPORTRANGE(""https://docs.google.com/spreadsheets/d/1S7pxpAN5Ncwwo59e1mhP5kasoSyiC1U3a_9vaq0MPlk/edit?usp=share_link"",""IN-案例損失機率!BI1:BR502""))},""select * where Col1='""&amp;$A67&amp;""'""),""&gt;0"")"),"#DIV/0!")</f>
        <v>#DIV/0!</v>
      </c>
      <c r="H67" s="48" t="str">
        <f>IFERROR(__xludf.DUMMYFUNCTION("AVERAGEIF(QUERY({TRANSPOSE(IMPORTRANGE(""https://docs.google.com/spreadsheets/d/1swlyjPL_3sDDfrJGrQny4r-QrjwgXeCGmP1u3YZ_-ms/edit?usp=share_link"",""IN-案例損失機率!BI1:BR502""))},""select * where Col1='""&amp;$A67&amp;""'""),""&gt;0"")"),"#DIV/0!")</f>
        <v>#DIV/0!</v>
      </c>
      <c r="I67" s="48" t="str">
        <f>IFERROR(__xludf.DUMMYFUNCTION("AVERAGEIF(QUERY({TRANSPOSE(IMPORTRANGE(""https://docs.google.com/spreadsheets/d/1qIf_B6VTAz6kngi0d8IjodYhVsIq-RV-31ghjlJHm-A/edit?usp=share_link"",""IN-案例損失機率!BI1:BR502""))},""select * where Col1='""&amp;$A67&amp;""'""),""&gt;0"")"),"#DIV/0!")</f>
        <v>#DIV/0!</v>
      </c>
      <c r="J67" s="48" t="str">
        <f>IFERROR(__xludf.DUMMYFUNCTION("AVERAGEIF(QUERY({TRANSPOSE(IMPORTRANGE(""https://docs.google.com/spreadsheets/d/1qfSt4Um3H5pMCqFySctVsMhprozDdhubgibRML1BPi4/edit?usp=share_link"",""IN-案例損失機率!BI1:BR502""))},""select * where Col1='""&amp;$A67&amp;""'""),""&gt;0"")"),"#DIV/0!")</f>
        <v>#DIV/0!</v>
      </c>
      <c r="K67" s="48" t="str">
        <f>IFERROR(__xludf.DUMMYFUNCTION("AVERAGEIF(QUERY({TRANSPOSE(IMPORTRANGE(""https://docs.google.com/spreadsheets/d/1V6tsygD1UFo9qrXN5fMConFU-KfSDWoR-aMUe8usYOg/edit?usp=share_link"",""IN-案例損失機率!BI1:BR502""))},""select * where Col1='""&amp;$A67&amp;""'""),""&gt;0"")"),"#DIV/0!")</f>
        <v>#DIV/0!</v>
      </c>
      <c r="L67" s="48" t="str">
        <f>IFERROR(__xludf.DUMMYFUNCTION("AVERAGEIF(QUERY({TRANSPOSE(IMPORTRANGE(""https://docs.google.com/spreadsheets/d/1_VCKf56QAmF0gpPF9ww3-uf7meSC9NZD2iLJ3YdNePM/edit?usp=share_link"",""IN-案例損失機率!BI1:BR502""))},""select * where Col1='""&amp;$A67&amp;""'""),""&gt;0"")"),"#DIV/0!")</f>
        <v>#DIV/0!</v>
      </c>
      <c r="M67" s="48" t="str">
        <f>IFERROR(__xludf.DUMMYFUNCTION("AVERAGEIF(QUERY({TRANSPOSE(IMPORTRANGE(""https://docs.google.com/spreadsheets/d/1RdNC4G3MORnnCixr7bZSlGgUGlE5RAADrt7YnSratHE/edit?usp=share_link"",""IN-案例損失機率!BI1:BR502""))},""select * where Col1='""&amp;$A67&amp;""'""),""&gt;0"")"),"#DIV/0!")</f>
        <v>#DIV/0!</v>
      </c>
      <c r="N67" s="48" t="str">
        <f>IFERROR(__xludf.DUMMYFUNCTION("AVERAGEIF(QUERY({TRANSPOSE(IMPORTRANGE(""https://docs.google.com/spreadsheets/d/1gC8hxK8PSzlgX-mN7fwX87dn5gLO10u3nIfnTiNWbuA/edit?usp=share_link"",""IN-案例損失機率!BI1:BR502""))},""select * where Col1='""&amp;$A67&amp;""'""),""&gt;0"")"),"#DIV/0!")</f>
        <v>#DIV/0!</v>
      </c>
      <c r="O67" s="48" t="str">
        <f>IFERROR(__xludf.DUMMYFUNCTION("AVERAGEIF(QUERY({TRANSPOSE(IMPORTRANGE(""https://docs.google.com/spreadsheets/d/1B8cPiZeIcOn-Qd3JgkHKMcjZB4fzL4_ujlvGw3F7sHM/edit?usp=share_link"",""IN-案例損失機率!BI1:BR502""))},""select * where Col1='""&amp;$A67&amp;""'""),""&gt;0"")"),"#DIV/0!")</f>
        <v>#DIV/0!</v>
      </c>
      <c r="P67" s="48" t="str">
        <f>IFERROR(__xludf.DUMMYFUNCTION("AVERAGEIF(QUERY({TRANSPOSE(IMPORTRANGE(""https://docs.google.com/spreadsheets/d/1U5S65h0MZPz8O8wfa1YOCM6kBTN1_8zRHlH6CIisNzg/edit#gid=1778725847"",""IN-案例損失機率!BI1:BR502""))},""select * where Col1='""&amp;$A67&amp;""'""),""&gt;0"")"),"#DIV/0!")</f>
        <v>#DIV/0!</v>
      </c>
      <c r="Q67" s="48" t="str">
        <f>IFERROR(__xludf.DUMMYFUNCTION("AVERAGEIF(QUERY({TRANSPOSE(IMPORTRANGE(""https://docs.google.com/spreadsheets/d/1tNYDxpMCjr8OhGILTiJmjMlz99VcOsC03_c_EZHBCac/edit?usp=share_link"",""IN-案例損失機率!BI1:BR502""))},""select * where Col1='""&amp;$A67&amp;""'""),""&gt;0"")"),"#DIV/0!")</f>
        <v>#DIV/0!</v>
      </c>
      <c r="R67" s="48" t="str">
        <f>IFERROR(__xludf.DUMMYFUNCTION("AVERAGEIF(QUERY({TRANSPOSE(IMPORTRANGE(""https://docs.google.com/spreadsheets/d/1vZozQ5iQ5VrH7k7m6S9TXIEHTDthf_o6vyslDgZcn5Q/edit?usp=share_link"",""IN-案例損失機率!BI1:BR502""))},""select * where Col1='""&amp;$A67&amp;""'""),""&gt;0"")"),"#DIV/0!")</f>
        <v>#DIV/0!</v>
      </c>
      <c r="S67" s="48" t="str">
        <f>IFERROR(__xludf.DUMMYFUNCTION("AVERAGEIF(QUERY({TRANSPOSE(IMPORTRANGE(""https://docs.google.com/spreadsheets/d/1PmUbHfZJzt7siSQTWGIhsEF35X21ca3eAvUqMAEdSJU/edit?usp=share_link"",""IN-案例損失機率!BI1:BR502""))},""select * where Col1='""&amp;$A67&amp;""'""),""&gt;0"")"),"#DIV/0!")</f>
        <v>#DIV/0!</v>
      </c>
      <c r="T67" s="48" t="str">
        <f>IFERROR(__xludf.DUMMYFUNCTION("AVERAGEIF(QUERY({TRANSPOSE(IMPORTRANGE(""https://docs.google.com/spreadsheets/d/1xAvmV1dqJN_ClTObvDEwOHmYidNfyL0iyWqhz4cxRUs/edit?usp=sharing"",""IN-案例損失機率!BI1:BR502""))},""select * where Col1='""&amp;$A67&amp;""'""),""&gt;0"")"),"#DIV/0!")</f>
        <v>#DIV/0!</v>
      </c>
      <c r="U67" s="48" t="str">
        <f>IFERROR(__xludf.DUMMYFUNCTION("AVERAGEIF(QUERY({TRANSPOSE(IMPORTRANGE(""https://docs.google.com/spreadsheets/d/1K-U1VOEkekSkvIuOTLramDSL5l6pb7stCKk-oIY8laE/edit?usp=share_link"",""IN-案例損失機率!BI1:BR502""))},""select * where Col1='""&amp;$A67&amp;""'""),""&gt;0"")"),"#DIV/0!")</f>
        <v>#DIV/0!</v>
      </c>
      <c r="V67" s="48" t="str">
        <f>IFERROR(__xludf.DUMMYFUNCTION("AVERAGEIF(QUERY({TRANSPOSE(IMPORTRANGE(""https://docs.google.com/spreadsheets/d/1Jm7uRJI6pOxy50jc0ZwXeixnUp6UO-mcnc53mLlV9lo/edit?usp=share_link"",""IN-案例損失機率!BI1:BR502""))},""select * where Col1='""&amp;$A67&amp;""'""),""&gt;0"")"),"#DIV/0!")</f>
        <v>#DIV/0!</v>
      </c>
      <c r="W67" s="48" t="str">
        <f>IFERROR(__xludf.DUMMYFUNCTION("AVERAGEIF(QUERY({TRANSPOSE(IMPORTRANGE(""https://docs.google.com/spreadsheets/d/1432r4Q6gFqKJ-l9xtbjR9no5K78N0hYLEmTJj5Y2aNY/edit?usp=share_link"",""IN-案例損失機率!BI1:BR502""))},""select * where Col1='""&amp;$A67&amp;""'""),""&gt;0"")"),"#DIV/0!")</f>
        <v>#DIV/0!</v>
      </c>
      <c r="X67" s="48" t="str">
        <f>IFERROR(__xludf.DUMMYFUNCTION("AVERAGEIF(QUERY({TRANSPOSE(IMPORTRANGE(""https://docs.google.com/spreadsheets/d/1DVXEaZ9hcV9qu8VolurcNxY5V8gQ8LsIi5a85Wsw9Po/edit?usp=share_link"",""IN-案例損失機率!BI1:BR502""))},""select * where Col1='""&amp;$A67&amp;""'""),""&gt;0"")"),"#DIV/0!")</f>
        <v>#DIV/0!</v>
      </c>
      <c r="Y67" s="48" t="str">
        <f>IFERROR(__xludf.DUMMYFUNCTION("AVERAGEIF(QUERY({TRANSPOSE(IMPORTRANGE(""https://docs.google.com/spreadsheets/d/1IcFK7Y-5zkWAlUD5cpc1mAs86lmwve_bgLw3wdZig8E/edit?usp=share_link"",""IN-案例損失機率!BI1:BR502""))},""select * where Col1='""&amp;$A67&amp;""'""),""&gt;0"")"),"#DIV/0!")</f>
        <v>#DIV/0!</v>
      </c>
      <c r="Z67" s="48" t="str">
        <f>IFERROR(__xludf.DUMMYFUNCTION("AVERAGEIF(QUERY({TRANSPOSE(IMPORTRANGE(""https://docs.google.com/spreadsheets/d/1Ixl8jtNz2EiMLY_QYD63IRT4j7L627seq4sLK3YISsw/edit?usp=share_link"",""IN-案例損失機率!BI1:BR502""))},""select * where Col1='""&amp;$A67&amp;""'""),""&gt;0"")"),"#DIV/0!")</f>
        <v>#DIV/0!</v>
      </c>
      <c r="AA67" s="48" t="str">
        <f>IFERROR(__xludf.DUMMYFUNCTION("AVERAGEIF(QUERY({TRANSPOSE(IMPORTRANGE(""https://docs.google.com/spreadsheets/d/1dJl4U62GKA5t7aapzzY2_9dSeZDTolcdr_bPV4nnAkw/edit?usp=share_link"",""IN-案例損失機率!BI1:BR502""))},""select * where Col1='""&amp;$A67&amp;""'""),""&gt;0"")"),"#DIV/0!")</f>
        <v>#DIV/0!</v>
      </c>
      <c r="AB67" s="48" t="str">
        <f>IFERROR(__xludf.DUMMYFUNCTION("AVERAGEIF(QUERY({TRANSPOSE(IMPORTRANGE(""https://docs.google.com/spreadsheets/d/1AMhlPsxJ_ORVhDRWyKbwTnx4gSymsO3qxr_6ZOoP86Q/edit?usp=share_link"",""IN-案例損失機率!BI1:BR502""))},""select * where Col1='""&amp;$A67&amp;""'""),""&gt;0"")"),"#DIV/0!")</f>
        <v>#DIV/0!</v>
      </c>
    </row>
    <row r="68" ht="30.0" customHeight="1">
      <c r="A68" s="45" t="s">
        <v>220</v>
      </c>
      <c r="B68" s="49" t="str">
        <f>IFERROR(__xludf.DUMMYFUNCTION("AVERAGEIF(QUERY({TRANSPOSE(IMPORTRANGE(""https://docs.google.com/spreadsheets/d/1YYNUZ9RW9034EMLDp5-m19i6R-xdTe70wberwaq-8zs/edit#gid=1778725847"",""IN-案例損失機率!BI1:BR502""))},""select * where Col1='""&amp;$A68&amp;""'""),""&gt;0"")"),"#DIV/0!")</f>
        <v>#DIV/0!</v>
      </c>
      <c r="C68" s="49" t="str">
        <f>IFERROR(__xludf.DUMMYFUNCTION("AVERAGEIF(QUERY({TRANSPOSE(IMPORTRANGE(""https://docs.google.com/spreadsheets/d/1_iJCYlYq4CcYNKhor4zgSP188oNelfImt8z59yoPJUc/edit?usp=share_link"",""IN-案例損失機率!BI1:BR502""))},""select * where Col1='""&amp;$A68&amp;""'""),""&gt;0"")"),"#DIV/0!")</f>
        <v>#DIV/0!</v>
      </c>
      <c r="D68" s="49" t="str">
        <f>IFERROR(__xludf.DUMMYFUNCTION("AVERAGEIF(QUERY({TRANSPOSE(IMPORTRANGE(""https://docs.google.com/spreadsheets/d/1kujxI94YuL9OSXWn6J6vWxv26Yj3pYgijIVivfOQPYk/edit?usp=share_link"",""IN-案例損失機率!BI1:BR502""))},""select * where Col1='""&amp;$A68&amp;""'""),""&gt;0"")"),"#DIV/0!")</f>
        <v>#DIV/0!</v>
      </c>
      <c r="E68" s="49" t="str">
        <f>IFERROR(__xludf.DUMMYFUNCTION("AVERAGEIF(QUERY({TRANSPOSE(IMPORTRANGE(""https://docs.google.com/spreadsheets/d/1U8udSCZ_QzoMBI6FBD9n_ubwu7PxMrD693JcQcNJpbc/edit?usp=share_link"",""IN-案例損失機率!BI1:BR502""))},""select * where Col1='""&amp;$A68&amp;""'""),""&gt;0"")"),"#DIV/0!")</f>
        <v>#DIV/0!</v>
      </c>
      <c r="F68" s="49" t="str">
        <f>IFERROR(__xludf.DUMMYFUNCTION("AVERAGEIF(QUERY({TRANSPOSE(IMPORTRANGE(""https://docs.google.com/spreadsheets/d/1M12lEnX_CHjDSTgWhN-WfG1etRC2LDWL58Z2o2sS0xE/edit?usp=share_link"",""IN-案例損失機率!BI1:BR502""))},""select * where Col1='""&amp;$A68&amp;""'""),""&gt;0"")"),"#DIV/0!")</f>
        <v>#DIV/0!</v>
      </c>
      <c r="G68" s="49" t="str">
        <f>IFERROR(__xludf.DUMMYFUNCTION("AVERAGEIF(QUERY({TRANSPOSE(IMPORTRANGE(""https://docs.google.com/spreadsheets/d/1S7pxpAN5Ncwwo59e1mhP5kasoSyiC1U3a_9vaq0MPlk/edit?usp=share_link"",""IN-案例損失機率!BI1:BR502""))},""select * where Col1='""&amp;$A68&amp;""'""),""&gt;0"")"),"#DIV/0!")</f>
        <v>#DIV/0!</v>
      </c>
      <c r="H68" s="49" t="str">
        <f>IFERROR(__xludf.DUMMYFUNCTION("AVERAGEIF(QUERY({TRANSPOSE(IMPORTRANGE(""https://docs.google.com/spreadsheets/d/1swlyjPL_3sDDfrJGrQny4r-QrjwgXeCGmP1u3YZ_-ms/edit?usp=share_link"",""IN-案例損失機率!BI1:BR502""))},""select * where Col1='""&amp;$A68&amp;""'""),""&gt;0"")"),"#DIV/0!")</f>
        <v>#DIV/0!</v>
      </c>
      <c r="I68" s="49" t="str">
        <f>IFERROR(__xludf.DUMMYFUNCTION("AVERAGEIF(QUERY({TRANSPOSE(IMPORTRANGE(""https://docs.google.com/spreadsheets/d/1qIf_B6VTAz6kngi0d8IjodYhVsIq-RV-31ghjlJHm-A/edit?usp=share_link"",""IN-案例損失機率!BI1:BR502""))},""select * where Col1='""&amp;$A68&amp;""'""),""&gt;0"")"),"#DIV/0!")</f>
        <v>#DIV/0!</v>
      </c>
      <c r="J68" s="49" t="str">
        <f>IFERROR(__xludf.DUMMYFUNCTION("AVERAGEIF(QUERY({TRANSPOSE(IMPORTRANGE(""https://docs.google.com/spreadsheets/d/1qfSt4Um3H5pMCqFySctVsMhprozDdhubgibRML1BPi4/edit?usp=share_link"",""IN-案例損失機率!BI1:BR502""))},""select * where Col1='""&amp;$A68&amp;""'""),""&gt;0"")"),"#DIV/0!")</f>
        <v>#DIV/0!</v>
      </c>
      <c r="K68" s="49" t="str">
        <f>IFERROR(__xludf.DUMMYFUNCTION("AVERAGEIF(QUERY({TRANSPOSE(IMPORTRANGE(""https://docs.google.com/spreadsheets/d/1V6tsygD1UFo9qrXN5fMConFU-KfSDWoR-aMUe8usYOg/edit?usp=share_link"",""IN-案例損失機率!BI1:BR502""))},""select * where Col1='""&amp;$A68&amp;""'""),""&gt;0"")"),"#DIV/0!")</f>
        <v>#DIV/0!</v>
      </c>
      <c r="L68" s="49" t="str">
        <f>IFERROR(__xludf.DUMMYFUNCTION("AVERAGEIF(QUERY({TRANSPOSE(IMPORTRANGE(""https://docs.google.com/spreadsheets/d/1_VCKf56QAmF0gpPF9ww3-uf7meSC9NZD2iLJ3YdNePM/edit?usp=share_link"",""IN-案例損失機率!BI1:BR502""))},""select * where Col1='""&amp;$A68&amp;""'""),""&gt;0"")"),"#DIV/0!")</f>
        <v>#DIV/0!</v>
      </c>
      <c r="M68" s="49" t="str">
        <f>IFERROR(__xludf.DUMMYFUNCTION("AVERAGEIF(QUERY({TRANSPOSE(IMPORTRANGE(""https://docs.google.com/spreadsheets/d/1RdNC4G3MORnnCixr7bZSlGgUGlE5RAADrt7YnSratHE/edit?usp=share_link"",""IN-案例損失機率!BI1:BR502""))},""select * where Col1='""&amp;$A68&amp;""'""),""&gt;0"")"),"#DIV/0!")</f>
        <v>#DIV/0!</v>
      </c>
      <c r="N68" s="49" t="str">
        <f>IFERROR(__xludf.DUMMYFUNCTION("AVERAGEIF(QUERY({TRANSPOSE(IMPORTRANGE(""https://docs.google.com/spreadsheets/d/1gC8hxK8PSzlgX-mN7fwX87dn5gLO10u3nIfnTiNWbuA/edit?usp=share_link"",""IN-案例損失機率!BI1:BR502""))},""select * where Col1='""&amp;$A68&amp;""'""),""&gt;0"")"),"#DIV/0!")</f>
        <v>#DIV/0!</v>
      </c>
      <c r="O68" s="49" t="str">
        <f>IFERROR(__xludf.DUMMYFUNCTION("AVERAGEIF(QUERY({TRANSPOSE(IMPORTRANGE(""https://docs.google.com/spreadsheets/d/1B8cPiZeIcOn-Qd3JgkHKMcjZB4fzL4_ujlvGw3F7sHM/edit?usp=share_link"",""IN-案例損失機率!BI1:BR502""))},""select * where Col1='""&amp;$A68&amp;""'""),""&gt;0"")"),"#DIV/0!")</f>
        <v>#DIV/0!</v>
      </c>
      <c r="P68" s="49" t="str">
        <f>IFERROR(__xludf.DUMMYFUNCTION("AVERAGEIF(QUERY({TRANSPOSE(IMPORTRANGE(""https://docs.google.com/spreadsheets/d/1U5S65h0MZPz8O8wfa1YOCM6kBTN1_8zRHlH6CIisNzg/edit#gid=1778725847"",""IN-案例損失機率!BI1:BR502""))},""select * where Col1='""&amp;$A68&amp;""'""),""&gt;0"")"),"#DIV/0!")</f>
        <v>#DIV/0!</v>
      </c>
      <c r="Q68" s="49" t="str">
        <f>IFERROR(__xludf.DUMMYFUNCTION("AVERAGEIF(QUERY({TRANSPOSE(IMPORTRANGE(""https://docs.google.com/spreadsheets/d/1tNYDxpMCjr8OhGILTiJmjMlz99VcOsC03_c_EZHBCac/edit?usp=share_link"",""IN-案例損失機率!BI1:BR502""))},""select * where Col1='""&amp;$A68&amp;""'""),""&gt;0"")"),"#DIV/0!")</f>
        <v>#DIV/0!</v>
      </c>
      <c r="R68" s="49" t="str">
        <f>IFERROR(__xludf.DUMMYFUNCTION("AVERAGEIF(QUERY({TRANSPOSE(IMPORTRANGE(""https://docs.google.com/spreadsheets/d/1vZozQ5iQ5VrH7k7m6S9TXIEHTDthf_o6vyslDgZcn5Q/edit?usp=share_link"",""IN-案例損失機率!BI1:BR502""))},""select * where Col1='""&amp;$A68&amp;""'""),""&gt;0"")"),"#DIV/0!")</f>
        <v>#DIV/0!</v>
      </c>
      <c r="S68" s="49" t="str">
        <f>IFERROR(__xludf.DUMMYFUNCTION("AVERAGEIF(QUERY({TRANSPOSE(IMPORTRANGE(""https://docs.google.com/spreadsheets/d/1PmUbHfZJzt7siSQTWGIhsEF35X21ca3eAvUqMAEdSJU/edit?usp=share_link"",""IN-案例損失機率!BI1:BR502""))},""select * where Col1='""&amp;$A68&amp;""'""),""&gt;0"")"),"#DIV/0!")</f>
        <v>#DIV/0!</v>
      </c>
      <c r="T68" s="49" t="str">
        <f>IFERROR(__xludf.DUMMYFUNCTION("AVERAGEIF(QUERY({TRANSPOSE(IMPORTRANGE(""https://docs.google.com/spreadsheets/d/1xAvmV1dqJN_ClTObvDEwOHmYidNfyL0iyWqhz4cxRUs/edit?usp=sharing"",""IN-案例損失機率!BI1:BR502""))},""select * where Col1='""&amp;$A68&amp;""'""),""&gt;0"")"),"#DIV/0!")</f>
        <v>#DIV/0!</v>
      </c>
      <c r="U68" s="49" t="str">
        <f>IFERROR(__xludf.DUMMYFUNCTION("AVERAGEIF(QUERY({TRANSPOSE(IMPORTRANGE(""https://docs.google.com/spreadsheets/d/1K-U1VOEkekSkvIuOTLramDSL5l6pb7stCKk-oIY8laE/edit?usp=share_link"",""IN-案例損失機率!BI1:BR502""))},""select * where Col1='""&amp;$A68&amp;""'""),""&gt;0"")"),"#DIV/0!")</f>
        <v>#DIV/0!</v>
      </c>
      <c r="V68" s="49" t="str">
        <f>IFERROR(__xludf.DUMMYFUNCTION("AVERAGEIF(QUERY({TRANSPOSE(IMPORTRANGE(""https://docs.google.com/spreadsheets/d/1Jm7uRJI6pOxy50jc0ZwXeixnUp6UO-mcnc53mLlV9lo/edit?usp=share_link"",""IN-案例損失機率!BI1:BR502""))},""select * where Col1='""&amp;$A68&amp;""'""),""&gt;0"")"),"#DIV/0!")</f>
        <v>#DIV/0!</v>
      </c>
      <c r="W68" s="49" t="str">
        <f>IFERROR(__xludf.DUMMYFUNCTION("AVERAGEIF(QUERY({TRANSPOSE(IMPORTRANGE(""https://docs.google.com/spreadsheets/d/1432r4Q6gFqKJ-l9xtbjR9no5K78N0hYLEmTJj5Y2aNY/edit?usp=share_link"",""IN-案例損失機率!BI1:BR502""))},""select * where Col1='""&amp;$A68&amp;""'""),""&gt;0"")"),"#DIV/0!")</f>
        <v>#DIV/0!</v>
      </c>
      <c r="X68" s="49" t="str">
        <f>IFERROR(__xludf.DUMMYFUNCTION("AVERAGEIF(QUERY({TRANSPOSE(IMPORTRANGE(""https://docs.google.com/spreadsheets/d/1DVXEaZ9hcV9qu8VolurcNxY5V8gQ8LsIi5a85Wsw9Po/edit?usp=share_link"",""IN-案例損失機率!BI1:BR502""))},""select * where Col1='""&amp;$A68&amp;""'""),""&gt;0"")"),"#DIV/0!")</f>
        <v>#DIV/0!</v>
      </c>
      <c r="Y68" s="49" t="str">
        <f>IFERROR(__xludf.DUMMYFUNCTION("AVERAGEIF(QUERY({TRANSPOSE(IMPORTRANGE(""https://docs.google.com/spreadsheets/d/1IcFK7Y-5zkWAlUD5cpc1mAs86lmwve_bgLw3wdZig8E/edit?usp=share_link"",""IN-案例損失機率!BI1:BR502""))},""select * where Col1='""&amp;$A68&amp;""'""),""&gt;0"")"),"#DIV/0!")</f>
        <v>#DIV/0!</v>
      </c>
      <c r="Z68" s="49" t="str">
        <f>IFERROR(__xludf.DUMMYFUNCTION("AVERAGEIF(QUERY({TRANSPOSE(IMPORTRANGE(""https://docs.google.com/spreadsheets/d/1Ixl8jtNz2EiMLY_QYD63IRT4j7L627seq4sLK3YISsw/edit?usp=share_link"",""IN-案例損失機率!BI1:BR502""))},""select * where Col1='""&amp;$A68&amp;""'""),""&gt;0"")"),"#DIV/0!")</f>
        <v>#DIV/0!</v>
      </c>
      <c r="AA68" s="49" t="str">
        <f>IFERROR(__xludf.DUMMYFUNCTION("AVERAGEIF(QUERY({TRANSPOSE(IMPORTRANGE(""https://docs.google.com/spreadsheets/d/1dJl4U62GKA5t7aapzzY2_9dSeZDTolcdr_bPV4nnAkw/edit?usp=share_link"",""IN-案例損失機率!BI1:BR502""))},""select * where Col1='""&amp;$A68&amp;""'""),""&gt;0"")"),"#DIV/0!")</f>
        <v>#DIV/0!</v>
      </c>
      <c r="AB68" s="49" t="str">
        <f>IFERROR(__xludf.DUMMYFUNCTION("AVERAGEIF(QUERY({TRANSPOSE(IMPORTRANGE(""https://docs.google.com/spreadsheets/d/1AMhlPsxJ_ORVhDRWyKbwTnx4gSymsO3qxr_6ZOoP86Q/edit?usp=share_link"",""IN-案例損失機率!BI1:BR502""))},""select * where Col1='""&amp;$A68&amp;""'""),""&gt;0"")"),"#DIV/0!")</f>
        <v>#DIV/0!</v>
      </c>
    </row>
    <row r="69" ht="30.0" customHeight="1">
      <c r="A69" s="45" t="s">
        <v>221</v>
      </c>
      <c r="B69" s="48" t="str">
        <f>IFERROR(__xludf.DUMMYFUNCTION("AVERAGEIF(QUERY({TRANSPOSE(IMPORTRANGE(""https://docs.google.com/spreadsheets/d/1YYNUZ9RW9034EMLDp5-m19i6R-xdTe70wberwaq-8zs/edit#gid=1778725847"",""IN-案例損失機率!BI1:BR502""))},""select * where Col1='""&amp;$A69&amp;""'""),""&gt;0"")"),"#DIV/0!")</f>
        <v>#DIV/0!</v>
      </c>
      <c r="C69" s="48" t="str">
        <f>IFERROR(__xludf.DUMMYFUNCTION("AVERAGEIF(QUERY({TRANSPOSE(IMPORTRANGE(""https://docs.google.com/spreadsheets/d/1_iJCYlYq4CcYNKhor4zgSP188oNelfImt8z59yoPJUc/edit?usp=share_link"",""IN-案例損失機率!BI1:BR502""))},""select * where Col1='""&amp;$A69&amp;""'""),""&gt;0"")"),"#DIV/0!")</f>
        <v>#DIV/0!</v>
      </c>
      <c r="D69" s="48" t="str">
        <f>IFERROR(__xludf.DUMMYFUNCTION("AVERAGEIF(QUERY({TRANSPOSE(IMPORTRANGE(""https://docs.google.com/spreadsheets/d/1kujxI94YuL9OSXWn6J6vWxv26Yj3pYgijIVivfOQPYk/edit?usp=share_link"",""IN-案例損失機率!BI1:BR502""))},""select * where Col1='""&amp;$A69&amp;""'""),""&gt;0"")"),"#DIV/0!")</f>
        <v>#DIV/0!</v>
      </c>
      <c r="E69" s="48" t="str">
        <f>IFERROR(__xludf.DUMMYFUNCTION("AVERAGEIF(QUERY({TRANSPOSE(IMPORTRANGE(""https://docs.google.com/spreadsheets/d/1U8udSCZ_QzoMBI6FBD9n_ubwu7PxMrD693JcQcNJpbc/edit?usp=share_link"",""IN-案例損失機率!BI1:BR502""))},""select * where Col1='""&amp;$A69&amp;""'""),""&gt;0"")"),"#DIV/0!")</f>
        <v>#DIV/0!</v>
      </c>
      <c r="F69" s="48" t="str">
        <f>IFERROR(__xludf.DUMMYFUNCTION("AVERAGEIF(QUERY({TRANSPOSE(IMPORTRANGE(""https://docs.google.com/spreadsheets/d/1M12lEnX_CHjDSTgWhN-WfG1etRC2LDWL58Z2o2sS0xE/edit?usp=share_link"",""IN-案例損失機率!BI1:BR502""))},""select * where Col1='""&amp;$A69&amp;""'""),""&gt;0"")"),"#DIV/0!")</f>
        <v>#DIV/0!</v>
      </c>
      <c r="G69" s="48" t="str">
        <f>IFERROR(__xludf.DUMMYFUNCTION("AVERAGEIF(QUERY({TRANSPOSE(IMPORTRANGE(""https://docs.google.com/spreadsheets/d/1S7pxpAN5Ncwwo59e1mhP5kasoSyiC1U3a_9vaq0MPlk/edit?usp=share_link"",""IN-案例損失機率!BI1:BR502""))},""select * where Col1='""&amp;$A69&amp;""'""),""&gt;0"")"),"#DIV/0!")</f>
        <v>#DIV/0!</v>
      </c>
      <c r="H69" s="48" t="str">
        <f>IFERROR(__xludf.DUMMYFUNCTION("AVERAGEIF(QUERY({TRANSPOSE(IMPORTRANGE(""https://docs.google.com/spreadsheets/d/1swlyjPL_3sDDfrJGrQny4r-QrjwgXeCGmP1u3YZ_-ms/edit?usp=share_link"",""IN-案例損失機率!BI1:BR502""))},""select * where Col1='""&amp;$A69&amp;""'""),""&gt;0"")"),"#DIV/0!")</f>
        <v>#DIV/0!</v>
      </c>
      <c r="I69" s="48" t="str">
        <f>IFERROR(__xludf.DUMMYFUNCTION("AVERAGEIF(QUERY({TRANSPOSE(IMPORTRANGE(""https://docs.google.com/spreadsheets/d/1qIf_B6VTAz6kngi0d8IjodYhVsIq-RV-31ghjlJHm-A/edit?usp=share_link"",""IN-案例損失機率!BI1:BR502""))},""select * where Col1='""&amp;$A69&amp;""'""),""&gt;0"")"),"#DIV/0!")</f>
        <v>#DIV/0!</v>
      </c>
      <c r="J69" s="48" t="str">
        <f>IFERROR(__xludf.DUMMYFUNCTION("AVERAGEIF(QUERY({TRANSPOSE(IMPORTRANGE(""https://docs.google.com/spreadsheets/d/1qfSt4Um3H5pMCqFySctVsMhprozDdhubgibRML1BPi4/edit?usp=share_link"",""IN-案例損失機率!BI1:BR502""))},""select * where Col1='""&amp;$A69&amp;""'""),""&gt;0"")"),"#DIV/0!")</f>
        <v>#DIV/0!</v>
      </c>
      <c r="K69" s="48" t="str">
        <f>IFERROR(__xludf.DUMMYFUNCTION("AVERAGEIF(QUERY({TRANSPOSE(IMPORTRANGE(""https://docs.google.com/spreadsheets/d/1V6tsygD1UFo9qrXN5fMConFU-KfSDWoR-aMUe8usYOg/edit?usp=share_link"",""IN-案例損失機率!BI1:BR502""))},""select * where Col1='""&amp;$A69&amp;""'""),""&gt;0"")"),"#DIV/0!")</f>
        <v>#DIV/0!</v>
      </c>
      <c r="L69" s="48" t="str">
        <f>IFERROR(__xludf.DUMMYFUNCTION("AVERAGEIF(QUERY({TRANSPOSE(IMPORTRANGE(""https://docs.google.com/spreadsheets/d/1_VCKf56QAmF0gpPF9ww3-uf7meSC9NZD2iLJ3YdNePM/edit?usp=share_link"",""IN-案例損失機率!BI1:BR502""))},""select * where Col1='""&amp;$A69&amp;""'""),""&gt;0"")"),"#DIV/0!")</f>
        <v>#DIV/0!</v>
      </c>
      <c r="M69" s="48" t="str">
        <f>IFERROR(__xludf.DUMMYFUNCTION("AVERAGEIF(QUERY({TRANSPOSE(IMPORTRANGE(""https://docs.google.com/spreadsheets/d/1RdNC4G3MORnnCixr7bZSlGgUGlE5RAADrt7YnSratHE/edit?usp=share_link"",""IN-案例損失機率!BI1:BR502""))},""select * where Col1='""&amp;$A69&amp;""'""),""&gt;0"")"),"#DIV/0!")</f>
        <v>#DIV/0!</v>
      </c>
      <c r="N69" s="48" t="str">
        <f>IFERROR(__xludf.DUMMYFUNCTION("AVERAGEIF(QUERY({TRANSPOSE(IMPORTRANGE(""https://docs.google.com/spreadsheets/d/1gC8hxK8PSzlgX-mN7fwX87dn5gLO10u3nIfnTiNWbuA/edit?usp=share_link"",""IN-案例損失機率!BI1:BR502""))},""select * where Col1='""&amp;$A69&amp;""'""),""&gt;0"")"),"#DIV/0!")</f>
        <v>#DIV/0!</v>
      </c>
      <c r="O69" s="48" t="str">
        <f>IFERROR(__xludf.DUMMYFUNCTION("AVERAGEIF(QUERY({TRANSPOSE(IMPORTRANGE(""https://docs.google.com/spreadsheets/d/1B8cPiZeIcOn-Qd3JgkHKMcjZB4fzL4_ujlvGw3F7sHM/edit?usp=share_link"",""IN-案例損失機率!BI1:BR502""))},""select * where Col1='""&amp;$A69&amp;""'""),""&gt;0"")"),"#DIV/0!")</f>
        <v>#DIV/0!</v>
      </c>
      <c r="P69" s="48" t="str">
        <f>IFERROR(__xludf.DUMMYFUNCTION("AVERAGEIF(QUERY({TRANSPOSE(IMPORTRANGE(""https://docs.google.com/spreadsheets/d/1U5S65h0MZPz8O8wfa1YOCM6kBTN1_8zRHlH6CIisNzg/edit#gid=1778725847"",""IN-案例損失機率!BI1:BR502""))},""select * where Col1='""&amp;$A69&amp;""'""),""&gt;0"")"),"#DIV/0!")</f>
        <v>#DIV/0!</v>
      </c>
      <c r="Q69" s="48" t="str">
        <f>IFERROR(__xludf.DUMMYFUNCTION("AVERAGEIF(QUERY({TRANSPOSE(IMPORTRANGE(""https://docs.google.com/spreadsheets/d/1tNYDxpMCjr8OhGILTiJmjMlz99VcOsC03_c_EZHBCac/edit?usp=share_link"",""IN-案例損失機率!BI1:BR502""))},""select * where Col1='""&amp;$A69&amp;""'""),""&gt;0"")"),"#DIV/0!")</f>
        <v>#DIV/0!</v>
      </c>
      <c r="R69" s="48" t="str">
        <f>IFERROR(__xludf.DUMMYFUNCTION("AVERAGEIF(QUERY({TRANSPOSE(IMPORTRANGE(""https://docs.google.com/spreadsheets/d/1vZozQ5iQ5VrH7k7m6S9TXIEHTDthf_o6vyslDgZcn5Q/edit?usp=share_link"",""IN-案例損失機率!BI1:BR502""))},""select * where Col1='""&amp;$A69&amp;""'""),""&gt;0"")"),"#DIV/0!")</f>
        <v>#DIV/0!</v>
      </c>
      <c r="S69" s="48" t="str">
        <f>IFERROR(__xludf.DUMMYFUNCTION("AVERAGEIF(QUERY({TRANSPOSE(IMPORTRANGE(""https://docs.google.com/spreadsheets/d/1PmUbHfZJzt7siSQTWGIhsEF35X21ca3eAvUqMAEdSJU/edit?usp=share_link"",""IN-案例損失機率!BI1:BR502""))},""select * where Col1='""&amp;$A69&amp;""'""),""&gt;0"")"),"#DIV/0!")</f>
        <v>#DIV/0!</v>
      </c>
      <c r="T69" s="48" t="str">
        <f>IFERROR(__xludf.DUMMYFUNCTION("AVERAGEIF(QUERY({TRANSPOSE(IMPORTRANGE(""https://docs.google.com/spreadsheets/d/1xAvmV1dqJN_ClTObvDEwOHmYidNfyL0iyWqhz4cxRUs/edit?usp=sharing"",""IN-案例損失機率!BI1:BR502""))},""select * where Col1='""&amp;$A69&amp;""'""),""&gt;0"")"),"#DIV/0!")</f>
        <v>#DIV/0!</v>
      </c>
      <c r="U69" s="48" t="str">
        <f>IFERROR(__xludf.DUMMYFUNCTION("AVERAGEIF(QUERY({TRANSPOSE(IMPORTRANGE(""https://docs.google.com/spreadsheets/d/1K-U1VOEkekSkvIuOTLramDSL5l6pb7stCKk-oIY8laE/edit?usp=share_link"",""IN-案例損失機率!BI1:BR502""))},""select * where Col1='""&amp;$A69&amp;""'""),""&gt;0"")"),"#DIV/0!")</f>
        <v>#DIV/0!</v>
      </c>
      <c r="V69" s="48" t="str">
        <f>IFERROR(__xludf.DUMMYFUNCTION("AVERAGEIF(QUERY({TRANSPOSE(IMPORTRANGE(""https://docs.google.com/spreadsheets/d/1Jm7uRJI6pOxy50jc0ZwXeixnUp6UO-mcnc53mLlV9lo/edit?usp=share_link"",""IN-案例損失機率!BI1:BR502""))},""select * where Col1='""&amp;$A69&amp;""'""),""&gt;0"")"),"#DIV/0!")</f>
        <v>#DIV/0!</v>
      </c>
      <c r="W69" s="48" t="str">
        <f>IFERROR(__xludf.DUMMYFUNCTION("AVERAGEIF(QUERY({TRANSPOSE(IMPORTRANGE(""https://docs.google.com/spreadsheets/d/1432r4Q6gFqKJ-l9xtbjR9no5K78N0hYLEmTJj5Y2aNY/edit?usp=share_link"",""IN-案例損失機率!BI1:BR502""))},""select * where Col1='""&amp;$A69&amp;""'""),""&gt;0"")"),"#DIV/0!")</f>
        <v>#DIV/0!</v>
      </c>
      <c r="X69" s="48" t="str">
        <f>IFERROR(__xludf.DUMMYFUNCTION("AVERAGEIF(QUERY({TRANSPOSE(IMPORTRANGE(""https://docs.google.com/spreadsheets/d/1DVXEaZ9hcV9qu8VolurcNxY5V8gQ8LsIi5a85Wsw9Po/edit?usp=share_link"",""IN-案例損失機率!BI1:BR502""))},""select * where Col1='""&amp;$A69&amp;""'""),""&gt;0"")"),"#DIV/0!")</f>
        <v>#DIV/0!</v>
      </c>
      <c r="Y69" s="48" t="str">
        <f>IFERROR(__xludf.DUMMYFUNCTION("AVERAGEIF(QUERY({TRANSPOSE(IMPORTRANGE(""https://docs.google.com/spreadsheets/d/1IcFK7Y-5zkWAlUD5cpc1mAs86lmwve_bgLw3wdZig8E/edit?usp=share_link"",""IN-案例損失機率!BI1:BR502""))},""select * where Col1='""&amp;$A69&amp;""'""),""&gt;0"")"),"#DIV/0!")</f>
        <v>#DIV/0!</v>
      </c>
      <c r="Z69" s="48" t="str">
        <f>IFERROR(__xludf.DUMMYFUNCTION("AVERAGEIF(QUERY({TRANSPOSE(IMPORTRANGE(""https://docs.google.com/spreadsheets/d/1Ixl8jtNz2EiMLY_QYD63IRT4j7L627seq4sLK3YISsw/edit?usp=share_link"",""IN-案例損失機率!BI1:BR502""))},""select * where Col1='""&amp;$A69&amp;""'""),""&gt;0"")"),"#DIV/0!")</f>
        <v>#DIV/0!</v>
      </c>
      <c r="AA69" s="48" t="str">
        <f>IFERROR(__xludf.DUMMYFUNCTION("AVERAGEIF(QUERY({TRANSPOSE(IMPORTRANGE(""https://docs.google.com/spreadsheets/d/1dJl4U62GKA5t7aapzzY2_9dSeZDTolcdr_bPV4nnAkw/edit?usp=share_link"",""IN-案例損失機率!BI1:BR502""))},""select * where Col1='""&amp;$A69&amp;""'""),""&gt;0"")"),"#DIV/0!")</f>
        <v>#DIV/0!</v>
      </c>
      <c r="AB69" s="48" t="str">
        <f>IFERROR(__xludf.DUMMYFUNCTION("AVERAGEIF(QUERY({TRANSPOSE(IMPORTRANGE(""https://docs.google.com/spreadsheets/d/1AMhlPsxJ_ORVhDRWyKbwTnx4gSymsO3qxr_6ZOoP86Q/edit?usp=share_link"",""IN-案例損失機率!BI1:BR502""))},""select * where Col1='""&amp;$A69&amp;""'""),""&gt;0"")"),"#DIV/0!")</f>
        <v>#DIV/0!</v>
      </c>
    </row>
    <row r="70" ht="30.0" customHeight="1">
      <c r="A70" s="45" t="s">
        <v>222</v>
      </c>
      <c r="B70" s="49" t="str">
        <f>IFERROR(__xludf.DUMMYFUNCTION("AVERAGEIF(QUERY({TRANSPOSE(IMPORTRANGE(""https://docs.google.com/spreadsheets/d/1YYNUZ9RW9034EMLDp5-m19i6R-xdTe70wberwaq-8zs/edit#gid=1778725847"",""IN-案例損失機率!BI1:BR502""))},""select * where Col1='""&amp;$A70&amp;""'""),""&gt;0"")"),"#DIV/0!")</f>
        <v>#DIV/0!</v>
      </c>
      <c r="C70" s="49" t="str">
        <f>IFERROR(__xludf.DUMMYFUNCTION("AVERAGEIF(QUERY({TRANSPOSE(IMPORTRANGE(""https://docs.google.com/spreadsheets/d/1_iJCYlYq4CcYNKhor4zgSP188oNelfImt8z59yoPJUc/edit?usp=share_link"",""IN-案例損失機率!BI1:BR502""))},""select * where Col1='""&amp;$A70&amp;""'""),""&gt;0"")"),"#DIV/0!")</f>
        <v>#DIV/0!</v>
      </c>
      <c r="D70" s="49" t="str">
        <f>IFERROR(__xludf.DUMMYFUNCTION("AVERAGEIF(QUERY({TRANSPOSE(IMPORTRANGE(""https://docs.google.com/spreadsheets/d/1kujxI94YuL9OSXWn6J6vWxv26Yj3pYgijIVivfOQPYk/edit?usp=share_link"",""IN-案例損失機率!BI1:BR502""))},""select * where Col1='""&amp;$A70&amp;""'""),""&gt;0"")"),"#DIV/0!")</f>
        <v>#DIV/0!</v>
      </c>
      <c r="E70" s="49" t="str">
        <f>IFERROR(__xludf.DUMMYFUNCTION("AVERAGEIF(QUERY({TRANSPOSE(IMPORTRANGE(""https://docs.google.com/spreadsheets/d/1U8udSCZ_QzoMBI6FBD9n_ubwu7PxMrD693JcQcNJpbc/edit?usp=share_link"",""IN-案例損失機率!BI1:BR502""))},""select * where Col1='""&amp;$A70&amp;""'""),""&gt;0"")"),"#DIV/0!")</f>
        <v>#DIV/0!</v>
      </c>
      <c r="F70" s="49" t="str">
        <f>IFERROR(__xludf.DUMMYFUNCTION("AVERAGEIF(QUERY({TRANSPOSE(IMPORTRANGE(""https://docs.google.com/spreadsheets/d/1M12lEnX_CHjDSTgWhN-WfG1etRC2LDWL58Z2o2sS0xE/edit?usp=share_link"",""IN-案例損失機率!BI1:BR502""))},""select * where Col1='""&amp;$A70&amp;""'""),""&gt;0"")"),"#DIV/0!")</f>
        <v>#DIV/0!</v>
      </c>
      <c r="G70" s="49" t="str">
        <f>IFERROR(__xludf.DUMMYFUNCTION("AVERAGEIF(QUERY({TRANSPOSE(IMPORTRANGE(""https://docs.google.com/spreadsheets/d/1S7pxpAN5Ncwwo59e1mhP5kasoSyiC1U3a_9vaq0MPlk/edit?usp=share_link"",""IN-案例損失機率!BI1:BR502""))},""select * where Col1='""&amp;$A70&amp;""'""),""&gt;0"")"),"#DIV/0!")</f>
        <v>#DIV/0!</v>
      </c>
      <c r="H70" s="49" t="str">
        <f>IFERROR(__xludf.DUMMYFUNCTION("AVERAGEIF(QUERY({TRANSPOSE(IMPORTRANGE(""https://docs.google.com/spreadsheets/d/1swlyjPL_3sDDfrJGrQny4r-QrjwgXeCGmP1u3YZ_-ms/edit?usp=share_link"",""IN-案例損失機率!BI1:BR502""))},""select * where Col1='""&amp;$A70&amp;""'""),""&gt;0"")"),"#DIV/0!")</f>
        <v>#DIV/0!</v>
      </c>
      <c r="I70" s="49" t="str">
        <f>IFERROR(__xludf.DUMMYFUNCTION("AVERAGEIF(QUERY({TRANSPOSE(IMPORTRANGE(""https://docs.google.com/spreadsheets/d/1qIf_B6VTAz6kngi0d8IjodYhVsIq-RV-31ghjlJHm-A/edit?usp=share_link"",""IN-案例損失機率!BI1:BR502""))},""select * where Col1='""&amp;$A70&amp;""'""),""&gt;0"")"),"#DIV/0!")</f>
        <v>#DIV/0!</v>
      </c>
      <c r="J70" s="49" t="str">
        <f>IFERROR(__xludf.DUMMYFUNCTION("AVERAGEIF(QUERY({TRANSPOSE(IMPORTRANGE(""https://docs.google.com/spreadsheets/d/1qfSt4Um3H5pMCqFySctVsMhprozDdhubgibRML1BPi4/edit?usp=share_link"",""IN-案例損失機率!BI1:BR502""))},""select * where Col1='""&amp;$A70&amp;""'""),""&gt;0"")"),"#DIV/0!")</f>
        <v>#DIV/0!</v>
      </c>
      <c r="K70" s="49" t="str">
        <f>IFERROR(__xludf.DUMMYFUNCTION("AVERAGEIF(QUERY({TRANSPOSE(IMPORTRANGE(""https://docs.google.com/spreadsheets/d/1V6tsygD1UFo9qrXN5fMConFU-KfSDWoR-aMUe8usYOg/edit?usp=share_link"",""IN-案例損失機率!BI1:BR502""))},""select * where Col1='""&amp;$A70&amp;""'""),""&gt;0"")"),"#DIV/0!")</f>
        <v>#DIV/0!</v>
      </c>
      <c r="L70" s="49" t="str">
        <f>IFERROR(__xludf.DUMMYFUNCTION("AVERAGEIF(QUERY({TRANSPOSE(IMPORTRANGE(""https://docs.google.com/spreadsheets/d/1_VCKf56QAmF0gpPF9ww3-uf7meSC9NZD2iLJ3YdNePM/edit?usp=share_link"",""IN-案例損失機率!BI1:BR502""))},""select * where Col1='""&amp;$A70&amp;""'""),""&gt;0"")"),"#DIV/0!")</f>
        <v>#DIV/0!</v>
      </c>
      <c r="M70" s="49" t="str">
        <f>IFERROR(__xludf.DUMMYFUNCTION("AVERAGEIF(QUERY({TRANSPOSE(IMPORTRANGE(""https://docs.google.com/spreadsheets/d/1RdNC4G3MORnnCixr7bZSlGgUGlE5RAADrt7YnSratHE/edit?usp=share_link"",""IN-案例損失機率!BI1:BR502""))},""select * where Col1='""&amp;$A70&amp;""'""),""&gt;0"")"),"#DIV/0!")</f>
        <v>#DIV/0!</v>
      </c>
      <c r="N70" s="49" t="str">
        <f>IFERROR(__xludf.DUMMYFUNCTION("AVERAGEIF(QUERY({TRANSPOSE(IMPORTRANGE(""https://docs.google.com/spreadsheets/d/1gC8hxK8PSzlgX-mN7fwX87dn5gLO10u3nIfnTiNWbuA/edit?usp=share_link"",""IN-案例損失機率!BI1:BR502""))},""select * where Col1='""&amp;$A70&amp;""'""),""&gt;0"")"),"#DIV/0!")</f>
        <v>#DIV/0!</v>
      </c>
      <c r="O70" s="49" t="str">
        <f>IFERROR(__xludf.DUMMYFUNCTION("AVERAGEIF(QUERY({TRANSPOSE(IMPORTRANGE(""https://docs.google.com/spreadsheets/d/1B8cPiZeIcOn-Qd3JgkHKMcjZB4fzL4_ujlvGw3F7sHM/edit?usp=share_link"",""IN-案例損失機率!BI1:BR502""))},""select * where Col1='""&amp;$A70&amp;""'""),""&gt;0"")"),"#DIV/0!")</f>
        <v>#DIV/0!</v>
      </c>
      <c r="P70" s="49" t="str">
        <f>IFERROR(__xludf.DUMMYFUNCTION("AVERAGEIF(QUERY({TRANSPOSE(IMPORTRANGE(""https://docs.google.com/spreadsheets/d/1U5S65h0MZPz8O8wfa1YOCM6kBTN1_8zRHlH6CIisNzg/edit#gid=1778725847"",""IN-案例損失機率!BI1:BR502""))},""select * where Col1='""&amp;$A70&amp;""'""),""&gt;0"")"),"#DIV/0!")</f>
        <v>#DIV/0!</v>
      </c>
      <c r="Q70" s="49" t="str">
        <f>IFERROR(__xludf.DUMMYFUNCTION("AVERAGEIF(QUERY({TRANSPOSE(IMPORTRANGE(""https://docs.google.com/spreadsheets/d/1tNYDxpMCjr8OhGILTiJmjMlz99VcOsC03_c_EZHBCac/edit?usp=share_link"",""IN-案例損失機率!BI1:BR502""))},""select * where Col1='""&amp;$A70&amp;""'""),""&gt;0"")"),"#DIV/0!")</f>
        <v>#DIV/0!</v>
      </c>
      <c r="R70" s="49" t="str">
        <f>IFERROR(__xludf.DUMMYFUNCTION("AVERAGEIF(QUERY({TRANSPOSE(IMPORTRANGE(""https://docs.google.com/spreadsheets/d/1vZozQ5iQ5VrH7k7m6S9TXIEHTDthf_o6vyslDgZcn5Q/edit?usp=share_link"",""IN-案例損失機率!BI1:BR502""))},""select * where Col1='""&amp;$A70&amp;""'""),""&gt;0"")"),"#DIV/0!")</f>
        <v>#DIV/0!</v>
      </c>
      <c r="S70" s="49" t="str">
        <f>IFERROR(__xludf.DUMMYFUNCTION("AVERAGEIF(QUERY({TRANSPOSE(IMPORTRANGE(""https://docs.google.com/spreadsheets/d/1PmUbHfZJzt7siSQTWGIhsEF35X21ca3eAvUqMAEdSJU/edit?usp=share_link"",""IN-案例損失機率!BI1:BR502""))},""select * where Col1='""&amp;$A70&amp;""'""),""&gt;0"")"),"#DIV/0!")</f>
        <v>#DIV/0!</v>
      </c>
      <c r="T70" s="49" t="str">
        <f>IFERROR(__xludf.DUMMYFUNCTION("AVERAGEIF(QUERY({TRANSPOSE(IMPORTRANGE(""https://docs.google.com/spreadsheets/d/1xAvmV1dqJN_ClTObvDEwOHmYidNfyL0iyWqhz4cxRUs/edit?usp=sharing"",""IN-案例損失機率!BI1:BR502""))},""select * where Col1='""&amp;$A70&amp;""'""),""&gt;0"")"),"#DIV/0!")</f>
        <v>#DIV/0!</v>
      </c>
      <c r="U70" s="49" t="str">
        <f>IFERROR(__xludf.DUMMYFUNCTION("AVERAGEIF(QUERY({TRANSPOSE(IMPORTRANGE(""https://docs.google.com/spreadsheets/d/1K-U1VOEkekSkvIuOTLramDSL5l6pb7stCKk-oIY8laE/edit?usp=share_link"",""IN-案例損失機率!BI1:BR502""))},""select * where Col1='""&amp;$A70&amp;""'""),""&gt;0"")"),"#DIV/0!")</f>
        <v>#DIV/0!</v>
      </c>
      <c r="V70" s="49" t="str">
        <f>IFERROR(__xludf.DUMMYFUNCTION("AVERAGEIF(QUERY({TRANSPOSE(IMPORTRANGE(""https://docs.google.com/spreadsheets/d/1Jm7uRJI6pOxy50jc0ZwXeixnUp6UO-mcnc53mLlV9lo/edit?usp=share_link"",""IN-案例損失機率!BI1:BR502""))},""select * where Col1='""&amp;$A70&amp;""'""),""&gt;0"")"),"#DIV/0!")</f>
        <v>#DIV/0!</v>
      </c>
      <c r="W70" s="49" t="str">
        <f>IFERROR(__xludf.DUMMYFUNCTION("AVERAGEIF(QUERY({TRANSPOSE(IMPORTRANGE(""https://docs.google.com/spreadsheets/d/1432r4Q6gFqKJ-l9xtbjR9no5K78N0hYLEmTJj5Y2aNY/edit?usp=share_link"",""IN-案例損失機率!BI1:BR502""))},""select * where Col1='""&amp;$A70&amp;""'""),""&gt;0"")"),"#DIV/0!")</f>
        <v>#DIV/0!</v>
      </c>
      <c r="X70" s="49" t="str">
        <f>IFERROR(__xludf.DUMMYFUNCTION("AVERAGEIF(QUERY({TRANSPOSE(IMPORTRANGE(""https://docs.google.com/spreadsheets/d/1DVXEaZ9hcV9qu8VolurcNxY5V8gQ8LsIi5a85Wsw9Po/edit?usp=share_link"",""IN-案例損失機率!BI1:BR502""))},""select * where Col1='""&amp;$A70&amp;""'""),""&gt;0"")"),"#DIV/0!")</f>
        <v>#DIV/0!</v>
      </c>
      <c r="Y70" s="49" t="str">
        <f>IFERROR(__xludf.DUMMYFUNCTION("AVERAGEIF(QUERY({TRANSPOSE(IMPORTRANGE(""https://docs.google.com/spreadsheets/d/1IcFK7Y-5zkWAlUD5cpc1mAs86lmwve_bgLw3wdZig8E/edit?usp=share_link"",""IN-案例損失機率!BI1:BR502""))},""select * where Col1='""&amp;$A70&amp;""'""),""&gt;0"")"),"#DIV/0!")</f>
        <v>#DIV/0!</v>
      </c>
      <c r="Z70" s="49" t="str">
        <f>IFERROR(__xludf.DUMMYFUNCTION("AVERAGEIF(QUERY({TRANSPOSE(IMPORTRANGE(""https://docs.google.com/spreadsheets/d/1Ixl8jtNz2EiMLY_QYD63IRT4j7L627seq4sLK3YISsw/edit?usp=share_link"",""IN-案例損失機率!BI1:BR502""))},""select * where Col1='""&amp;$A70&amp;""'""),""&gt;0"")"),"#DIV/0!")</f>
        <v>#DIV/0!</v>
      </c>
      <c r="AA70" s="49" t="str">
        <f>IFERROR(__xludf.DUMMYFUNCTION("AVERAGEIF(QUERY({TRANSPOSE(IMPORTRANGE(""https://docs.google.com/spreadsheets/d/1dJl4U62GKA5t7aapzzY2_9dSeZDTolcdr_bPV4nnAkw/edit?usp=share_link"",""IN-案例損失機率!BI1:BR502""))},""select * where Col1='""&amp;$A70&amp;""'""),""&gt;0"")"),"#DIV/0!")</f>
        <v>#DIV/0!</v>
      </c>
      <c r="AB70" s="49" t="str">
        <f>IFERROR(__xludf.DUMMYFUNCTION("AVERAGEIF(QUERY({TRANSPOSE(IMPORTRANGE(""https://docs.google.com/spreadsheets/d/1AMhlPsxJ_ORVhDRWyKbwTnx4gSymsO3qxr_6ZOoP86Q/edit?usp=share_link"",""IN-案例損失機率!BI1:BR502""))},""select * where Col1='""&amp;$A70&amp;""'""),""&gt;0"")"),"#DIV/0!")</f>
        <v>#DIV/0!</v>
      </c>
    </row>
    <row r="71" ht="30.0" customHeight="1">
      <c r="A71" s="45" t="s">
        <v>223</v>
      </c>
      <c r="B71" s="48" t="str">
        <f>IFERROR(__xludf.DUMMYFUNCTION("AVERAGEIF(QUERY({TRANSPOSE(IMPORTRANGE(""https://docs.google.com/spreadsheets/d/1YYNUZ9RW9034EMLDp5-m19i6R-xdTe70wberwaq-8zs/edit#gid=1778725847"",""IN-案例損失機率!BI1:BR502""))},""select * where Col1='""&amp;$A71&amp;""'""),""&gt;0"")"),"#DIV/0!")</f>
        <v>#DIV/0!</v>
      </c>
      <c r="C71" s="48" t="str">
        <f>IFERROR(__xludf.DUMMYFUNCTION("AVERAGEIF(QUERY({TRANSPOSE(IMPORTRANGE(""https://docs.google.com/spreadsheets/d/1_iJCYlYq4CcYNKhor4zgSP188oNelfImt8z59yoPJUc/edit?usp=share_link"",""IN-案例損失機率!BI1:BR502""))},""select * where Col1='""&amp;$A71&amp;""'""),""&gt;0"")"),"#DIV/0!")</f>
        <v>#DIV/0!</v>
      </c>
      <c r="D71" s="48" t="str">
        <f>IFERROR(__xludf.DUMMYFUNCTION("AVERAGEIF(QUERY({TRANSPOSE(IMPORTRANGE(""https://docs.google.com/spreadsheets/d/1kujxI94YuL9OSXWn6J6vWxv26Yj3pYgijIVivfOQPYk/edit?usp=share_link"",""IN-案例損失機率!BI1:BR502""))},""select * where Col1='""&amp;$A71&amp;""'""),""&gt;0"")"),"#DIV/0!")</f>
        <v>#DIV/0!</v>
      </c>
      <c r="E71" s="48" t="str">
        <f>IFERROR(__xludf.DUMMYFUNCTION("AVERAGEIF(QUERY({TRANSPOSE(IMPORTRANGE(""https://docs.google.com/spreadsheets/d/1U8udSCZ_QzoMBI6FBD9n_ubwu7PxMrD693JcQcNJpbc/edit?usp=share_link"",""IN-案例損失機率!BI1:BR502""))},""select * where Col1='""&amp;$A71&amp;""'""),""&gt;0"")"),"#DIV/0!")</f>
        <v>#DIV/0!</v>
      </c>
      <c r="F71" s="48" t="str">
        <f>IFERROR(__xludf.DUMMYFUNCTION("AVERAGEIF(QUERY({TRANSPOSE(IMPORTRANGE(""https://docs.google.com/spreadsheets/d/1M12lEnX_CHjDSTgWhN-WfG1etRC2LDWL58Z2o2sS0xE/edit?usp=share_link"",""IN-案例損失機率!BI1:BR502""))},""select * where Col1='""&amp;$A71&amp;""'""),""&gt;0"")"),"#DIV/0!")</f>
        <v>#DIV/0!</v>
      </c>
      <c r="G71" s="48" t="str">
        <f>IFERROR(__xludf.DUMMYFUNCTION("AVERAGEIF(QUERY({TRANSPOSE(IMPORTRANGE(""https://docs.google.com/spreadsheets/d/1S7pxpAN5Ncwwo59e1mhP5kasoSyiC1U3a_9vaq0MPlk/edit?usp=share_link"",""IN-案例損失機率!BI1:BR502""))},""select * where Col1='""&amp;$A71&amp;""'""),""&gt;0"")"),"#DIV/0!")</f>
        <v>#DIV/0!</v>
      </c>
      <c r="H71" s="48" t="str">
        <f>IFERROR(__xludf.DUMMYFUNCTION("AVERAGEIF(QUERY({TRANSPOSE(IMPORTRANGE(""https://docs.google.com/spreadsheets/d/1swlyjPL_3sDDfrJGrQny4r-QrjwgXeCGmP1u3YZ_-ms/edit?usp=share_link"",""IN-案例損失機率!BI1:BR502""))},""select * where Col1='""&amp;$A71&amp;""'""),""&gt;0"")"),"#DIV/0!")</f>
        <v>#DIV/0!</v>
      </c>
      <c r="I71" s="48" t="str">
        <f>IFERROR(__xludf.DUMMYFUNCTION("AVERAGEIF(QUERY({TRANSPOSE(IMPORTRANGE(""https://docs.google.com/spreadsheets/d/1qIf_B6VTAz6kngi0d8IjodYhVsIq-RV-31ghjlJHm-A/edit?usp=share_link"",""IN-案例損失機率!BI1:BR502""))},""select * where Col1='""&amp;$A71&amp;""'""),""&gt;0"")"),"#DIV/0!")</f>
        <v>#DIV/0!</v>
      </c>
      <c r="J71" s="48" t="str">
        <f>IFERROR(__xludf.DUMMYFUNCTION("AVERAGEIF(QUERY({TRANSPOSE(IMPORTRANGE(""https://docs.google.com/spreadsheets/d/1qfSt4Um3H5pMCqFySctVsMhprozDdhubgibRML1BPi4/edit?usp=share_link"",""IN-案例損失機率!BI1:BR502""))},""select * where Col1='""&amp;$A71&amp;""'""),""&gt;0"")"),"#DIV/0!")</f>
        <v>#DIV/0!</v>
      </c>
      <c r="K71" s="48" t="str">
        <f>IFERROR(__xludf.DUMMYFUNCTION("AVERAGEIF(QUERY({TRANSPOSE(IMPORTRANGE(""https://docs.google.com/spreadsheets/d/1V6tsygD1UFo9qrXN5fMConFU-KfSDWoR-aMUe8usYOg/edit?usp=share_link"",""IN-案例損失機率!BI1:BR502""))},""select * where Col1='""&amp;$A71&amp;""'""),""&gt;0"")"),"#DIV/0!")</f>
        <v>#DIV/0!</v>
      </c>
      <c r="L71" s="48" t="str">
        <f>IFERROR(__xludf.DUMMYFUNCTION("AVERAGEIF(QUERY({TRANSPOSE(IMPORTRANGE(""https://docs.google.com/spreadsheets/d/1_VCKf56QAmF0gpPF9ww3-uf7meSC9NZD2iLJ3YdNePM/edit?usp=share_link"",""IN-案例損失機率!BI1:BR502""))},""select * where Col1='""&amp;$A71&amp;""'""),""&gt;0"")"),"#DIV/0!")</f>
        <v>#DIV/0!</v>
      </c>
      <c r="M71" s="48" t="str">
        <f>IFERROR(__xludf.DUMMYFUNCTION("AVERAGEIF(QUERY({TRANSPOSE(IMPORTRANGE(""https://docs.google.com/spreadsheets/d/1RdNC4G3MORnnCixr7bZSlGgUGlE5RAADrt7YnSratHE/edit?usp=share_link"",""IN-案例損失機率!BI1:BR502""))},""select * where Col1='""&amp;$A71&amp;""'""),""&gt;0"")"),"#DIV/0!")</f>
        <v>#DIV/0!</v>
      </c>
      <c r="N71" s="48" t="str">
        <f>IFERROR(__xludf.DUMMYFUNCTION("AVERAGEIF(QUERY({TRANSPOSE(IMPORTRANGE(""https://docs.google.com/spreadsheets/d/1gC8hxK8PSzlgX-mN7fwX87dn5gLO10u3nIfnTiNWbuA/edit?usp=share_link"",""IN-案例損失機率!BI1:BR502""))},""select * where Col1='""&amp;$A71&amp;""'""),""&gt;0"")"),"#DIV/0!")</f>
        <v>#DIV/0!</v>
      </c>
      <c r="O71" s="48" t="str">
        <f>IFERROR(__xludf.DUMMYFUNCTION("AVERAGEIF(QUERY({TRANSPOSE(IMPORTRANGE(""https://docs.google.com/spreadsheets/d/1B8cPiZeIcOn-Qd3JgkHKMcjZB4fzL4_ujlvGw3F7sHM/edit?usp=share_link"",""IN-案例損失機率!BI1:BR502""))},""select * where Col1='""&amp;$A71&amp;""'""),""&gt;0"")"),"#DIV/0!")</f>
        <v>#DIV/0!</v>
      </c>
      <c r="P71" s="48" t="str">
        <f>IFERROR(__xludf.DUMMYFUNCTION("AVERAGEIF(QUERY({TRANSPOSE(IMPORTRANGE(""https://docs.google.com/spreadsheets/d/1U5S65h0MZPz8O8wfa1YOCM6kBTN1_8zRHlH6CIisNzg/edit#gid=1778725847"",""IN-案例損失機率!BI1:BR502""))},""select * where Col1='""&amp;$A71&amp;""'""),""&gt;0"")"),"#DIV/0!")</f>
        <v>#DIV/0!</v>
      </c>
      <c r="Q71" s="48" t="str">
        <f>IFERROR(__xludf.DUMMYFUNCTION("AVERAGEIF(QUERY({TRANSPOSE(IMPORTRANGE(""https://docs.google.com/spreadsheets/d/1tNYDxpMCjr8OhGILTiJmjMlz99VcOsC03_c_EZHBCac/edit?usp=share_link"",""IN-案例損失機率!BI1:BR502""))},""select * where Col1='""&amp;$A71&amp;""'""),""&gt;0"")"),"#DIV/0!")</f>
        <v>#DIV/0!</v>
      </c>
      <c r="R71" s="48" t="str">
        <f>IFERROR(__xludf.DUMMYFUNCTION("AVERAGEIF(QUERY({TRANSPOSE(IMPORTRANGE(""https://docs.google.com/spreadsheets/d/1vZozQ5iQ5VrH7k7m6S9TXIEHTDthf_o6vyslDgZcn5Q/edit?usp=share_link"",""IN-案例損失機率!BI1:BR502""))},""select * where Col1='""&amp;$A71&amp;""'""),""&gt;0"")"),"#DIV/0!")</f>
        <v>#DIV/0!</v>
      </c>
      <c r="S71" s="48" t="str">
        <f>IFERROR(__xludf.DUMMYFUNCTION("AVERAGEIF(QUERY({TRANSPOSE(IMPORTRANGE(""https://docs.google.com/spreadsheets/d/1PmUbHfZJzt7siSQTWGIhsEF35X21ca3eAvUqMAEdSJU/edit?usp=share_link"",""IN-案例損失機率!BI1:BR502""))},""select * where Col1='""&amp;$A71&amp;""'""),""&gt;0"")"),"#DIV/0!")</f>
        <v>#DIV/0!</v>
      </c>
      <c r="T71" s="48" t="str">
        <f>IFERROR(__xludf.DUMMYFUNCTION("AVERAGEIF(QUERY({TRANSPOSE(IMPORTRANGE(""https://docs.google.com/spreadsheets/d/1xAvmV1dqJN_ClTObvDEwOHmYidNfyL0iyWqhz4cxRUs/edit?usp=sharing"",""IN-案例損失機率!BI1:BR502""))},""select * where Col1='""&amp;$A71&amp;""'""),""&gt;0"")"),"#DIV/0!")</f>
        <v>#DIV/0!</v>
      </c>
      <c r="U71" s="48" t="str">
        <f>IFERROR(__xludf.DUMMYFUNCTION("AVERAGEIF(QUERY({TRANSPOSE(IMPORTRANGE(""https://docs.google.com/spreadsheets/d/1K-U1VOEkekSkvIuOTLramDSL5l6pb7stCKk-oIY8laE/edit?usp=share_link"",""IN-案例損失機率!BI1:BR502""))},""select * where Col1='""&amp;$A71&amp;""'""),""&gt;0"")"),"#DIV/0!")</f>
        <v>#DIV/0!</v>
      </c>
      <c r="V71" s="48" t="str">
        <f>IFERROR(__xludf.DUMMYFUNCTION("AVERAGEIF(QUERY({TRANSPOSE(IMPORTRANGE(""https://docs.google.com/spreadsheets/d/1Jm7uRJI6pOxy50jc0ZwXeixnUp6UO-mcnc53mLlV9lo/edit?usp=share_link"",""IN-案例損失機率!BI1:BR502""))},""select * where Col1='""&amp;$A71&amp;""'""),""&gt;0"")"),"#DIV/0!")</f>
        <v>#DIV/0!</v>
      </c>
      <c r="W71" s="48" t="str">
        <f>IFERROR(__xludf.DUMMYFUNCTION("AVERAGEIF(QUERY({TRANSPOSE(IMPORTRANGE(""https://docs.google.com/spreadsheets/d/1432r4Q6gFqKJ-l9xtbjR9no5K78N0hYLEmTJj5Y2aNY/edit?usp=share_link"",""IN-案例損失機率!BI1:BR502""))},""select * where Col1='""&amp;$A71&amp;""'""),""&gt;0"")"),"#DIV/0!")</f>
        <v>#DIV/0!</v>
      </c>
      <c r="X71" s="48" t="str">
        <f>IFERROR(__xludf.DUMMYFUNCTION("AVERAGEIF(QUERY({TRANSPOSE(IMPORTRANGE(""https://docs.google.com/spreadsheets/d/1DVXEaZ9hcV9qu8VolurcNxY5V8gQ8LsIi5a85Wsw9Po/edit?usp=share_link"",""IN-案例損失機率!BI1:BR502""))},""select * where Col1='""&amp;$A71&amp;""'""),""&gt;0"")"),"#DIV/0!")</f>
        <v>#DIV/0!</v>
      </c>
      <c r="Y71" s="48" t="str">
        <f>IFERROR(__xludf.DUMMYFUNCTION("AVERAGEIF(QUERY({TRANSPOSE(IMPORTRANGE(""https://docs.google.com/spreadsheets/d/1IcFK7Y-5zkWAlUD5cpc1mAs86lmwve_bgLw3wdZig8E/edit?usp=share_link"",""IN-案例損失機率!BI1:BR502""))},""select * where Col1='""&amp;$A71&amp;""'""),""&gt;0"")"),"#DIV/0!")</f>
        <v>#DIV/0!</v>
      </c>
      <c r="Z71" s="48" t="str">
        <f>IFERROR(__xludf.DUMMYFUNCTION("AVERAGEIF(QUERY({TRANSPOSE(IMPORTRANGE(""https://docs.google.com/spreadsheets/d/1Ixl8jtNz2EiMLY_QYD63IRT4j7L627seq4sLK3YISsw/edit?usp=share_link"",""IN-案例損失機率!BI1:BR502""))},""select * where Col1='""&amp;$A71&amp;""'""),""&gt;0"")"),"#DIV/0!")</f>
        <v>#DIV/0!</v>
      </c>
      <c r="AA71" s="48" t="str">
        <f>IFERROR(__xludf.DUMMYFUNCTION("AVERAGEIF(QUERY({TRANSPOSE(IMPORTRANGE(""https://docs.google.com/spreadsheets/d/1dJl4U62GKA5t7aapzzY2_9dSeZDTolcdr_bPV4nnAkw/edit?usp=share_link"",""IN-案例損失機率!BI1:BR502""))},""select * where Col1='""&amp;$A71&amp;""'""),""&gt;0"")"),"#DIV/0!")</f>
        <v>#DIV/0!</v>
      </c>
      <c r="AB71" s="48" t="str">
        <f>IFERROR(__xludf.DUMMYFUNCTION("AVERAGEIF(QUERY({TRANSPOSE(IMPORTRANGE(""https://docs.google.com/spreadsheets/d/1AMhlPsxJ_ORVhDRWyKbwTnx4gSymsO3qxr_6ZOoP86Q/edit?usp=share_link"",""IN-案例損失機率!BI1:BR502""))},""select * where Col1='""&amp;$A71&amp;""'""),""&gt;0"")"),"#DIV/0!")</f>
        <v>#DIV/0!</v>
      </c>
    </row>
    <row r="72" ht="30.0" customHeight="1">
      <c r="A72" s="45" t="s">
        <v>224</v>
      </c>
      <c r="B72" s="49" t="str">
        <f>IFERROR(__xludf.DUMMYFUNCTION("AVERAGEIF(QUERY({TRANSPOSE(IMPORTRANGE(""https://docs.google.com/spreadsheets/d/1YYNUZ9RW9034EMLDp5-m19i6R-xdTe70wberwaq-8zs/edit#gid=1778725847"",""IN-案例損失機率!BS1:CB502""))},""select * where Col1='""&amp;$A72&amp;""'""),""&gt;0"")"),"#DIV/0!")</f>
        <v>#DIV/0!</v>
      </c>
      <c r="C72" s="49" t="str">
        <f>IFERROR(__xludf.DUMMYFUNCTION("AVERAGEIF(QUERY({TRANSPOSE(IMPORTRANGE(""https://docs.google.com/spreadsheets/d/1_iJCYlYq4CcYNKhor4zgSP188oNelfImt8z59yoPJUc/edit?usp=share_link"",""IN-案例損失機率!BS1:CB502""))},""select * where Col1='""&amp;$A72&amp;""'""),""&gt;0"")"),"#DIV/0!")</f>
        <v>#DIV/0!</v>
      </c>
      <c r="D72" s="49" t="str">
        <f>IFERROR(__xludf.DUMMYFUNCTION("AVERAGEIF(QUERY({TRANSPOSE(IMPORTRANGE(""https://docs.google.com/spreadsheets/d/1kujxI94YuL9OSXWn6J6vWxv26Yj3pYgijIVivfOQPYk/edit?usp=share_link"",""IN-案例損失機率!BS1:CB502""))},""select * where Col1='""&amp;$A72&amp;""'""),""&gt;0"")"),"#DIV/0!")</f>
        <v>#DIV/0!</v>
      </c>
      <c r="E72" s="49" t="str">
        <f>IFERROR(__xludf.DUMMYFUNCTION("AVERAGEIF(QUERY({TRANSPOSE(IMPORTRANGE(""https://docs.google.com/spreadsheets/d/1U8udSCZ_QzoMBI6FBD9n_ubwu7PxMrD693JcQcNJpbc/edit?usp=share_link"",""IN-案例損失機率!BS1:CB502""))},""select * where Col1='""&amp;$A72&amp;""'""),""&gt;0"")"),"#DIV/0!")</f>
        <v>#DIV/0!</v>
      </c>
      <c r="F72" s="49" t="str">
        <f>IFERROR(__xludf.DUMMYFUNCTION("AVERAGEIF(QUERY({TRANSPOSE(IMPORTRANGE(""https://docs.google.com/spreadsheets/d/1M12lEnX_CHjDSTgWhN-WfG1etRC2LDWL58Z2o2sS0xE/edit?usp=share_link"",""IN-案例損失機率!BS1:CB502""))},""select * where Col1='""&amp;$A72&amp;""'""),""&gt;0"")"),"#DIV/0!")</f>
        <v>#DIV/0!</v>
      </c>
      <c r="G72" s="49" t="str">
        <f>IFERROR(__xludf.DUMMYFUNCTION("AVERAGEIF(QUERY({TRANSPOSE(IMPORTRANGE(""https://docs.google.com/spreadsheets/d/1S7pxpAN5Ncwwo59e1mhP5kasoSyiC1U3a_9vaq0MPlk/edit?usp=share_link"",""IN-案例損失機率!BS1:CB502""))},""select * where Col1='""&amp;$A72&amp;""'""),""&gt;0"")"),"#DIV/0!")</f>
        <v>#DIV/0!</v>
      </c>
      <c r="H72" s="49" t="str">
        <f>IFERROR(__xludf.DUMMYFUNCTION("AVERAGEIF(QUERY({TRANSPOSE(IMPORTRANGE(""https://docs.google.com/spreadsheets/d/1swlyjPL_3sDDfrJGrQny4r-QrjwgXeCGmP1u3YZ_-ms/edit?usp=share_link"",""IN-案例損失機率!BS1:CB502""))},""select * where Col1='""&amp;$A72&amp;""'""),""&gt;0"")"),"#DIV/0!")</f>
        <v>#DIV/0!</v>
      </c>
      <c r="I72" s="49" t="str">
        <f>IFERROR(__xludf.DUMMYFUNCTION("AVERAGEIF(QUERY({TRANSPOSE(IMPORTRANGE(""https://docs.google.com/spreadsheets/d/1qIf_B6VTAz6kngi0d8IjodYhVsIq-RV-31ghjlJHm-A/edit?usp=share_link"",""IN-案例損失機率!BS1:CB502""))},""select * where Col1='""&amp;$A72&amp;""'""),""&gt;0"")"),"#DIV/0!")</f>
        <v>#DIV/0!</v>
      </c>
      <c r="J72" s="49" t="str">
        <f>IFERROR(__xludf.DUMMYFUNCTION("AVERAGEIF(QUERY({TRANSPOSE(IMPORTRANGE(""https://docs.google.com/spreadsheets/d/1qfSt4Um3H5pMCqFySctVsMhprozDdhubgibRML1BPi4/edit?usp=share_link"",""IN-案例損失機率!BS1:CB502""))},""select * where Col1='""&amp;$A72&amp;""'""),""&gt;0"")"),"#DIV/0!")</f>
        <v>#DIV/0!</v>
      </c>
      <c r="K72" s="49" t="str">
        <f>IFERROR(__xludf.DUMMYFUNCTION("AVERAGEIF(QUERY({TRANSPOSE(IMPORTRANGE(""https://docs.google.com/spreadsheets/d/1V6tsygD1UFo9qrXN5fMConFU-KfSDWoR-aMUe8usYOg/edit?usp=share_link"",""IN-案例損失機率!BS1:CB502""))},""select * where Col1='""&amp;$A72&amp;""'""),""&gt;0"")"),"#DIV/0!")</f>
        <v>#DIV/0!</v>
      </c>
      <c r="L72" s="49" t="str">
        <f>IFERROR(__xludf.DUMMYFUNCTION("AVERAGEIF(QUERY({TRANSPOSE(IMPORTRANGE(""https://docs.google.com/spreadsheets/d/1_VCKf56QAmF0gpPF9ww3-uf7meSC9NZD2iLJ3YdNePM/edit?usp=share_link"",""IN-案例損失機率!BS1:CB502""))},""select * where Col1='""&amp;$A72&amp;""'""),""&gt;0"")"),"#DIV/0!")</f>
        <v>#DIV/0!</v>
      </c>
      <c r="M72" s="49" t="str">
        <f>IFERROR(__xludf.DUMMYFUNCTION("AVERAGEIF(QUERY({TRANSPOSE(IMPORTRANGE(""https://docs.google.com/spreadsheets/d/1RdNC4G3MORnnCixr7bZSlGgUGlE5RAADrt7YnSratHE/edit?usp=share_link"",""IN-案例損失機率!BS1:CB502""))},""select * where Col1='""&amp;$A72&amp;""'""),""&gt;0"")"),"#DIV/0!")</f>
        <v>#DIV/0!</v>
      </c>
      <c r="N72" s="49" t="str">
        <f>IFERROR(__xludf.DUMMYFUNCTION("AVERAGEIF(QUERY({TRANSPOSE(IMPORTRANGE(""https://docs.google.com/spreadsheets/d/1gC8hxK8PSzlgX-mN7fwX87dn5gLO10u3nIfnTiNWbuA/edit?usp=share_link"",""IN-案例損失機率!BS1:CB502""))},""select * where Col1='""&amp;$A72&amp;""'""),""&gt;0"")"),"#DIV/0!")</f>
        <v>#DIV/0!</v>
      </c>
      <c r="O72" s="49" t="str">
        <f>IFERROR(__xludf.DUMMYFUNCTION("AVERAGEIF(QUERY({TRANSPOSE(IMPORTRANGE(""https://docs.google.com/spreadsheets/d/1B8cPiZeIcOn-Qd3JgkHKMcjZB4fzL4_ujlvGw3F7sHM/edit?usp=share_link"",""IN-案例損失機率!BS1:CB502""))},""select * where Col1='""&amp;$A72&amp;""'""),""&gt;0"")"),"#DIV/0!")</f>
        <v>#DIV/0!</v>
      </c>
      <c r="P72" s="49" t="str">
        <f>IFERROR(__xludf.DUMMYFUNCTION("AVERAGEIF(QUERY({TRANSPOSE(IMPORTRANGE(""https://docs.google.com/spreadsheets/d/1U5S65h0MZPz8O8wfa1YOCM6kBTN1_8zRHlH6CIisNzg/edit#gid=1778725847"",""IN-案例損失機率!BS1:CB502""))},""select * where Col1='""&amp;$A72&amp;""'""),""&gt;0"")"),"#DIV/0!")</f>
        <v>#DIV/0!</v>
      </c>
      <c r="Q72" s="49" t="str">
        <f>IFERROR(__xludf.DUMMYFUNCTION("AVERAGEIF(QUERY({TRANSPOSE(IMPORTRANGE(""https://docs.google.com/spreadsheets/d/1tNYDxpMCjr8OhGILTiJmjMlz99VcOsC03_c_EZHBCac/edit?usp=share_link"",""IN-案例損失機率!BS1:CB502""))},""select * where Col1='""&amp;$A72&amp;""'""),""&gt;0"")"),"#DIV/0!")</f>
        <v>#DIV/0!</v>
      </c>
      <c r="R72" s="49" t="str">
        <f>IFERROR(__xludf.DUMMYFUNCTION("AVERAGEIF(QUERY({TRANSPOSE(IMPORTRANGE(""https://docs.google.com/spreadsheets/d/1vZozQ5iQ5VrH7k7m6S9TXIEHTDthf_o6vyslDgZcn5Q/edit?usp=share_link"",""IN-案例損失機率!BS1:CB502""))},""select * where Col1='""&amp;$A72&amp;""'""),""&gt;0"")"),"#DIV/0!")</f>
        <v>#DIV/0!</v>
      </c>
      <c r="S72" s="49" t="str">
        <f>IFERROR(__xludf.DUMMYFUNCTION("AVERAGEIF(QUERY({TRANSPOSE(IMPORTRANGE(""https://docs.google.com/spreadsheets/d/1PmUbHfZJzt7siSQTWGIhsEF35X21ca3eAvUqMAEdSJU/edit?usp=share_link"",""IN-案例損失機率!BS1:CB502""))},""select * where Col1='""&amp;$A72&amp;""'""),""&gt;0"")"),"#DIV/0!")</f>
        <v>#DIV/0!</v>
      </c>
      <c r="T72" s="49" t="str">
        <f>IFERROR(__xludf.DUMMYFUNCTION("AVERAGEIF(QUERY({TRANSPOSE(IMPORTRANGE(""https://docs.google.com/spreadsheets/d/1xAvmV1dqJN_ClTObvDEwOHmYidNfyL0iyWqhz4cxRUs/edit?usp=sharing"",""IN-案例損失機率!BS1:CB502""))},""select * where Col1='""&amp;$A72&amp;""'""),""&gt;0"")"),"#DIV/0!")</f>
        <v>#DIV/0!</v>
      </c>
      <c r="U72" s="49" t="str">
        <f>IFERROR(__xludf.DUMMYFUNCTION("AVERAGEIF(QUERY({TRANSPOSE(IMPORTRANGE(""https://docs.google.com/spreadsheets/d/1K-U1VOEkekSkvIuOTLramDSL5l6pb7stCKk-oIY8laE/edit?usp=share_link"",""IN-案例損失機率!BS1:CB502""))},""select * where Col1='""&amp;$A72&amp;""'""),""&gt;0"")"),"#DIV/0!")</f>
        <v>#DIV/0!</v>
      </c>
      <c r="V72" s="49" t="str">
        <f>IFERROR(__xludf.DUMMYFUNCTION("AVERAGEIF(QUERY({TRANSPOSE(IMPORTRANGE(""https://docs.google.com/spreadsheets/d/1Jm7uRJI6pOxy50jc0ZwXeixnUp6UO-mcnc53mLlV9lo/edit?usp=share_link"",""IN-案例損失機率!BS1:CB502""))},""select * where Col1='""&amp;$A72&amp;""'""),""&gt;0"")"),"#DIV/0!")</f>
        <v>#DIV/0!</v>
      </c>
      <c r="W72" s="49" t="str">
        <f>IFERROR(__xludf.DUMMYFUNCTION("AVERAGEIF(QUERY({TRANSPOSE(IMPORTRANGE(""https://docs.google.com/spreadsheets/d/1432r4Q6gFqKJ-l9xtbjR9no5K78N0hYLEmTJj5Y2aNY/edit?usp=share_link"",""IN-案例損失機率!BS1:CB502""))},""select * where Col1='""&amp;$A72&amp;""'""),""&gt;0"")"),"#DIV/0!")</f>
        <v>#DIV/0!</v>
      </c>
      <c r="X72" s="49" t="str">
        <f>IFERROR(__xludf.DUMMYFUNCTION("AVERAGEIF(QUERY({TRANSPOSE(IMPORTRANGE(""https://docs.google.com/spreadsheets/d/1DVXEaZ9hcV9qu8VolurcNxY5V8gQ8LsIi5a85Wsw9Po/edit?usp=share_link"",""IN-案例損失機率!BS1:CB502""))},""select * where Col1='""&amp;$A72&amp;""'""),""&gt;0"")"),"#DIV/0!")</f>
        <v>#DIV/0!</v>
      </c>
      <c r="Y72" s="49" t="str">
        <f>IFERROR(__xludf.DUMMYFUNCTION("AVERAGEIF(QUERY({TRANSPOSE(IMPORTRANGE(""https://docs.google.com/spreadsheets/d/1IcFK7Y-5zkWAlUD5cpc1mAs86lmwve_bgLw3wdZig8E/edit?usp=share_link"",""IN-案例損失機率!BS1:CB502""))},""select * where Col1='""&amp;$A72&amp;""'""),""&gt;0"")"),"#DIV/0!")</f>
        <v>#DIV/0!</v>
      </c>
      <c r="Z72" s="49" t="str">
        <f>IFERROR(__xludf.DUMMYFUNCTION("AVERAGEIF(QUERY({TRANSPOSE(IMPORTRANGE(""https://docs.google.com/spreadsheets/d/1Ixl8jtNz2EiMLY_QYD63IRT4j7L627seq4sLK3YISsw/edit?usp=share_link"",""IN-案例損失機率!BS1:CB502""))},""select * where Col1='""&amp;$A72&amp;""'""),""&gt;0"")"),"#DIV/0!")</f>
        <v>#DIV/0!</v>
      </c>
      <c r="AA72" s="49" t="str">
        <f>IFERROR(__xludf.DUMMYFUNCTION("AVERAGEIF(QUERY({TRANSPOSE(IMPORTRANGE(""https://docs.google.com/spreadsheets/d/1dJl4U62GKA5t7aapzzY2_9dSeZDTolcdr_bPV4nnAkw/edit?usp=share_link"",""IN-案例損失機率!BS1:CB502""))},""select * where Col1='""&amp;$A72&amp;""'""),""&gt;0"")"),"#DIV/0!")</f>
        <v>#DIV/0!</v>
      </c>
      <c r="AB72" s="49" t="str">
        <f>IFERROR(__xludf.DUMMYFUNCTION("AVERAGEIF(QUERY({TRANSPOSE(IMPORTRANGE(""https://docs.google.com/spreadsheets/d/1AMhlPsxJ_ORVhDRWyKbwTnx4gSymsO3qxr_6ZOoP86Q/edit?usp=share_link"",""IN-案例損失機率!BS1:CB502""))},""select * where Col1='""&amp;$A72&amp;""'""),""&gt;0"")"),"#DIV/0!")</f>
        <v>#DIV/0!</v>
      </c>
    </row>
    <row r="73" ht="30.0" customHeight="1">
      <c r="A73" s="45" t="s">
        <v>225</v>
      </c>
      <c r="B73" s="48" t="str">
        <f>IFERROR(__xludf.DUMMYFUNCTION("AVERAGEIF(QUERY({TRANSPOSE(IMPORTRANGE(""https://docs.google.com/spreadsheets/d/1YYNUZ9RW9034EMLDp5-m19i6R-xdTe70wberwaq-8zs/edit#gid=1778725847"",""IN-案例損失機率!BS1:CB502""))},""select * where Col1='""&amp;$A73&amp;""'""),""&gt;0"")"),"#DIV/0!")</f>
        <v>#DIV/0!</v>
      </c>
      <c r="C73" s="48" t="str">
        <f>IFERROR(__xludf.DUMMYFUNCTION("AVERAGEIF(QUERY({TRANSPOSE(IMPORTRANGE(""https://docs.google.com/spreadsheets/d/1_iJCYlYq4CcYNKhor4zgSP188oNelfImt8z59yoPJUc/edit?usp=share_link"",""IN-案例損失機率!BS1:CB502""))},""select * where Col1='""&amp;$A73&amp;""'""),""&gt;0"")"),"#DIV/0!")</f>
        <v>#DIV/0!</v>
      </c>
      <c r="D73" s="48" t="str">
        <f>IFERROR(__xludf.DUMMYFUNCTION("AVERAGEIF(QUERY({TRANSPOSE(IMPORTRANGE(""https://docs.google.com/spreadsheets/d/1kujxI94YuL9OSXWn6J6vWxv26Yj3pYgijIVivfOQPYk/edit?usp=share_link"",""IN-案例損失機率!BS1:CB502""))},""select * where Col1='""&amp;$A73&amp;""'""),""&gt;0"")"),"#DIV/0!")</f>
        <v>#DIV/0!</v>
      </c>
      <c r="E73" s="48" t="str">
        <f>IFERROR(__xludf.DUMMYFUNCTION("AVERAGEIF(QUERY({TRANSPOSE(IMPORTRANGE(""https://docs.google.com/spreadsheets/d/1U8udSCZ_QzoMBI6FBD9n_ubwu7PxMrD693JcQcNJpbc/edit?usp=share_link"",""IN-案例損失機率!BS1:CB502""))},""select * where Col1='""&amp;$A73&amp;""'""),""&gt;0"")"),"#DIV/0!")</f>
        <v>#DIV/0!</v>
      </c>
      <c r="F73" s="48" t="str">
        <f>IFERROR(__xludf.DUMMYFUNCTION("AVERAGEIF(QUERY({TRANSPOSE(IMPORTRANGE(""https://docs.google.com/spreadsheets/d/1M12lEnX_CHjDSTgWhN-WfG1etRC2LDWL58Z2o2sS0xE/edit?usp=share_link"",""IN-案例損失機率!BS1:CB502""))},""select * where Col1='""&amp;$A73&amp;""'""),""&gt;0"")"),"#DIV/0!")</f>
        <v>#DIV/0!</v>
      </c>
      <c r="G73" s="48" t="str">
        <f>IFERROR(__xludf.DUMMYFUNCTION("AVERAGEIF(QUERY({TRANSPOSE(IMPORTRANGE(""https://docs.google.com/spreadsheets/d/1S7pxpAN5Ncwwo59e1mhP5kasoSyiC1U3a_9vaq0MPlk/edit?usp=share_link"",""IN-案例損失機率!BS1:CB502""))},""select * where Col1='""&amp;$A73&amp;""'""),""&gt;0"")"),"#DIV/0!")</f>
        <v>#DIV/0!</v>
      </c>
      <c r="H73" s="48" t="str">
        <f>IFERROR(__xludf.DUMMYFUNCTION("AVERAGEIF(QUERY({TRANSPOSE(IMPORTRANGE(""https://docs.google.com/spreadsheets/d/1swlyjPL_3sDDfrJGrQny4r-QrjwgXeCGmP1u3YZ_-ms/edit?usp=share_link"",""IN-案例損失機率!BS1:CB502""))},""select * where Col1='""&amp;$A73&amp;""'""),""&gt;0"")"),"#DIV/0!")</f>
        <v>#DIV/0!</v>
      </c>
      <c r="I73" s="48" t="str">
        <f>IFERROR(__xludf.DUMMYFUNCTION("AVERAGEIF(QUERY({TRANSPOSE(IMPORTRANGE(""https://docs.google.com/spreadsheets/d/1qIf_B6VTAz6kngi0d8IjodYhVsIq-RV-31ghjlJHm-A/edit?usp=share_link"",""IN-案例損失機率!BS1:CB502""))},""select * where Col1='""&amp;$A73&amp;""'""),""&gt;0"")"),"#DIV/0!")</f>
        <v>#DIV/0!</v>
      </c>
      <c r="J73" s="48" t="str">
        <f>IFERROR(__xludf.DUMMYFUNCTION("AVERAGEIF(QUERY({TRANSPOSE(IMPORTRANGE(""https://docs.google.com/spreadsheets/d/1qfSt4Um3H5pMCqFySctVsMhprozDdhubgibRML1BPi4/edit?usp=share_link"",""IN-案例損失機率!BS1:CB502""))},""select * where Col1='""&amp;$A73&amp;""'""),""&gt;0"")"),"#DIV/0!")</f>
        <v>#DIV/0!</v>
      </c>
      <c r="K73" s="48" t="str">
        <f>IFERROR(__xludf.DUMMYFUNCTION("AVERAGEIF(QUERY({TRANSPOSE(IMPORTRANGE(""https://docs.google.com/spreadsheets/d/1V6tsygD1UFo9qrXN5fMConFU-KfSDWoR-aMUe8usYOg/edit?usp=share_link"",""IN-案例損失機率!BS1:CB502""))},""select * where Col1='""&amp;$A73&amp;""'""),""&gt;0"")"),"#DIV/0!")</f>
        <v>#DIV/0!</v>
      </c>
      <c r="L73" s="48" t="str">
        <f>IFERROR(__xludf.DUMMYFUNCTION("AVERAGEIF(QUERY({TRANSPOSE(IMPORTRANGE(""https://docs.google.com/spreadsheets/d/1_VCKf56QAmF0gpPF9ww3-uf7meSC9NZD2iLJ3YdNePM/edit?usp=share_link"",""IN-案例損失機率!BS1:CB502""))},""select * where Col1='""&amp;$A73&amp;""'""),""&gt;0"")"),"#DIV/0!")</f>
        <v>#DIV/0!</v>
      </c>
      <c r="M73" s="48" t="str">
        <f>IFERROR(__xludf.DUMMYFUNCTION("AVERAGEIF(QUERY({TRANSPOSE(IMPORTRANGE(""https://docs.google.com/spreadsheets/d/1RdNC4G3MORnnCixr7bZSlGgUGlE5RAADrt7YnSratHE/edit?usp=share_link"",""IN-案例損失機率!BS1:CB502""))},""select * where Col1='""&amp;$A73&amp;""'""),""&gt;0"")"),"#DIV/0!")</f>
        <v>#DIV/0!</v>
      </c>
      <c r="N73" s="48" t="str">
        <f>IFERROR(__xludf.DUMMYFUNCTION("AVERAGEIF(QUERY({TRANSPOSE(IMPORTRANGE(""https://docs.google.com/spreadsheets/d/1gC8hxK8PSzlgX-mN7fwX87dn5gLO10u3nIfnTiNWbuA/edit?usp=share_link"",""IN-案例損失機率!BS1:CB502""))},""select * where Col1='""&amp;$A73&amp;""'""),""&gt;0"")"),"#DIV/0!")</f>
        <v>#DIV/0!</v>
      </c>
      <c r="O73" s="48" t="str">
        <f>IFERROR(__xludf.DUMMYFUNCTION("AVERAGEIF(QUERY({TRANSPOSE(IMPORTRANGE(""https://docs.google.com/spreadsheets/d/1B8cPiZeIcOn-Qd3JgkHKMcjZB4fzL4_ujlvGw3F7sHM/edit?usp=share_link"",""IN-案例損失機率!BS1:CB502""))},""select * where Col1='""&amp;$A73&amp;""'""),""&gt;0"")"),"#DIV/0!")</f>
        <v>#DIV/0!</v>
      </c>
      <c r="P73" s="48" t="str">
        <f>IFERROR(__xludf.DUMMYFUNCTION("AVERAGEIF(QUERY({TRANSPOSE(IMPORTRANGE(""https://docs.google.com/spreadsheets/d/1U5S65h0MZPz8O8wfa1YOCM6kBTN1_8zRHlH6CIisNzg/edit#gid=1778725847"",""IN-案例損失機率!BS1:CB502""))},""select * where Col1='""&amp;$A73&amp;""'""),""&gt;0"")"),"#DIV/0!")</f>
        <v>#DIV/0!</v>
      </c>
      <c r="Q73" s="48" t="str">
        <f>IFERROR(__xludf.DUMMYFUNCTION("AVERAGEIF(QUERY({TRANSPOSE(IMPORTRANGE(""https://docs.google.com/spreadsheets/d/1tNYDxpMCjr8OhGILTiJmjMlz99VcOsC03_c_EZHBCac/edit?usp=share_link"",""IN-案例損失機率!BS1:CB502""))},""select * where Col1='""&amp;$A73&amp;""'""),""&gt;0"")"),"#DIV/0!")</f>
        <v>#DIV/0!</v>
      </c>
      <c r="R73" s="48" t="str">
        <f>IFERROR(__xludf.DUMMYFUNCTION("AVERAGEIF(QUERY({TRANSPOSE(IMPORTRANGE(""https://docs.google.com/spreadsheets/d/1vZozQ5iQ5VrH7k7m6S9TXIEHTDthf_o6vyslDgZcn5Q/edit?usp=share_link"",""IN-案例損失機率!BS1:CB502""))},""select * where Col1='""&amp;$A73&amp;""'""),""&gt;0"")"),"#DIV/0!")</f>
        <v>#DIV/0!</v>
      </c>
      <c r="S73" s="48" t="str">
        <f>IFERROR(__xludf.DUMMYFUNCTION("AVERAGEIF(QUERY({TRANSPOSE(IMPORTRANGE(""https://docs.google.com/spreadsheets/d/1PmUbHfZJzt7siSQTWGIhsEF35X21ca3eAvUqMAEdSJU/edit?usp=share_link"",""IN-案例損失機率!BS1:CB502""))},""select * where Col1='""&amp;$A73&amp;""'""),""&gt;0"")"),"#DIV/0!")</f>
        <v>#DIV/0!</v>
      </c>
      <c r="T73" s="48" t="str">
        <f>IFERROR(__xludf.DUMMYFUNCTION("AVERAGEIF(QUERY({TRANSPOSE(IMPORTRANGE(""https://docs.google.com/spreadsheets/d/1xAvmV1dqJN_ClTObvDEwOHmYidNfyL0iyWqhz4cxRUs/edit?usp=sharing"",""IN-案例損失機率!BS1:CB502""))},""select * where Col1='""&amp;$A73&amp;""'""),""&gt;0"")"),"#DIV/0!")</f>
        <v>#DIV/0!</v>
      </c>
      <c r="U73" s="48" t="str">
        <f>IFERROR(__xludf.DUMMYFUNCTION("AVERAGEIF(QUERY({TRANSPOSE(IMPORTRANGE(""https://docs.google.com/spreadsheets/d/1K-U1VOEkekSkvIuOTLramDSL5l6pb7stCKk-oIY8laE/edit?usp=share_link"",""IN-案例損失機率!BS1:CB502""))},""select * where Col1='""&amp;$A73&amp;""'""),""&gt;0"")"),"#DIV/0!")</f>
        <v>#DIV/0!</v>
      </c>
      <c r="V73" s="48" t="str">
        <f>IFERROR(__xludf.DUMMYFUNCTION("AVERAGEIF(QUERY({TRANSPOSE(IMPORTRANGE(""https://docs.google.com/spreadsheets/d/1Jm7uRJI6pOxy50jc0ZwXeixnUp6UO-mcnc53mLlV9lo/edit?usp=share_link"",""IN-案例損失機率!BS1:CB502""))},""select * where Col1='""&amp;$A73&amp;""'""),""&gt;0"")"),"#DIV/0!")</f>
        <v>#DIV/0!</v>
      </c>
      <c r="W73" s="48" t="str">
        <f>IFERROR(__xludf.DUMMYFUNCTION("AVERAGEIF(QUERY({TRANSPOSE(IMPORTRANGE(""https://docs.google.com/spreadsheets/d/1432r4Q6gFqKJ-l9xtbjR9no5K78N0hYLEmTJj5Y2aNY/edit?usp=share_link"",""IN-案例損失機率!BS1:CB502""))},""select * where Col1='""&amp;$A73&amp;""'""),""&gt;0"")"),"#DIV/0!")</f>
        <v>#DIV/0!</v>
      </c>
      <c r="X73" s="48" t="str">
        <f>IFERROR(__xludf.DUMMYFUNCTION("AVERAGEIF(QUERY({TRANSPOSE(IMPORTRANGE(""https://docs.google.com/spreadsheets/d/1DVXEaZ9hcV9qu8VolurcNxY5V8gQ8LsIi5a85Wsw9Po/edit?usp=share_link"",""IN-案例損失機率!BS1:CB502""))},""select * where Col1='""&amp;$A73&amp;""'""),""&gt;0"")"),"#DIV/0!")</f>
        <v>#DIV/0!</v>
      </c>
      <c r="Y73" s="48" t="str">
        <f>IFERROR(__xludf.DUMMYFUNCTION("AVERAGEIF(QUERY({TRANSPOSE(IMPORTRANGE(""https://docs.google.com/spreadsheets/d/1IcFK7Y-5zkWAlUD5cpc1mAs86lmwve_bgLw3wdZig8E/edit?usp=share_link"",""IN-案例損失機率!BS1:CB502""))},""select * where Col1='""&amp;$A73&amp;""'""),""&gt;0"")"),"#DIV/0!")</f>
        <v>#DIV/0!</v>
      </c>
      <c r="Z73" s="48" t="str">
        <f>IFERROR(__xludf.DUMMYFUNCTION("AVERAGEIF(QUERY({TRANSPOSE(IMPORTRANGE(""https://docs.google.com/spreadsheets/d/1Ixl8jtNz2EiMLY_QYD63IRT4j7L627seq4sLK3YISsw/edit?usp=share_link"",""IN-案例損失機率!BS1:CB502""))},""select * where Col1='""&amp;$A73&amp;""'""),""&gt;0"")"),"#DIV/0!")</f>
        <v>#DIV/0!</v>
      </c>
      <c r="AA73" s="48" t="str">
        <f>IFERROR(__xludf.DUMMYFUNCTION("AVERAGEIF(QUERY({TRANSPOSE(IMPORTRANGE(""https://docs.google.com/spreadsheets/d/1dJl4U62GKA5t7aapzzY2_9dSeZDTolcdr_bPV4nnAkw/edit?usp=share_link"",""IN-案例損失機率!BS1:CB502""))},""select * where Col1='""&amp;$A73&amp;""'""),""&gt;0"")"),"#DIV/0!")</f>
        <v>#DIV/0!</v>
      </c>
      <c r="AB73" s="48" t="str">
        <f>IFERROR(__xludf.DUMMYFUNCTION("AVERAGEIF(QUERY({TRANSPOSE(IMPORTRANGE(""https://docs.google.com/spreadsheets/d/1AMhlPsxJ_ORVhDRWyKbwTnx4gSymsO3qxr_6ZOoP86Q/edit?usp=share_link"",""IN-案例損失機率!BS1:CB502""))},""select * where Col1='""&amp;$A73&amp;""'""),""&gt;0"")"),"#DIV/0!")</f>
        <v>#DIV/0!</v>
      </c>
    </row>
    <row r="74" ht="30.0" customHeight="1">
      <c r="A74" s="45" t="s">
        <v>226</v>
      </c>
      <c r="B74" s="49" t="str">
        <f>IFERROR(__xludf.DUMMYFUNCTION("AVERAGEIF(QUERY({TRANSPOSE(IMPORTRANGE(""https://docs.google.com/spreadsheets/d/1YYNUZ9RW9034EMLDp5-m19i6R-xdTe70wberwaq-8zs/edit#gid=1778725847"",""IN-案例損失機率!BS1:CB502""))},""select * where Col1='""&amp;$A74&amp;""'""),""&gt;0"")"),"#DIV/0!")</f>
        <v>#DIV/0!</v>
      </c>
      <c r="C74" s="49" t="str">
        <f>IFERROR(__xludf.DUMMYFUNCTION("AVERAGEIF(QUERY({TRANSPOSE(IMPORTRANGE(""https://docs.google.com/spreadsheets/d/1_iJCYlYq4CcYNKhor4zgSP188oNelfImt8z59yoPJUc/edit?usp=share_link"",""IN-案例損失機率!BS1:CB502""))},""select * where Col1='""&amp;$A74&amp;""'""),""&gt;0"")"),"#DIV/0!")</f>
        <v>#DIV/0!</v>
      </c>
      <c r="D74" s="49" t="str">
        <f>IFERROR(__xludf.DUMMYFUNCTION("AVERAGEIF(QUERY({TRANSPOSE(IMPORTRANGE(""https://docs.google.com/spreadsheets/d/1kujxI94YuL9OSXWn6J6vWxv26Yj3pYgijIVivfOQPYk/edit?usp=share_link"",""IN-案例損失機率!BS1:CB502""))},""select * where Col1='""&amp;$A74&amp;""'""),""&gt;0"")"),"#DIV/0!")</f>
        <v>#DIV/0!</v>
      </c>
      <c r="E74" s="49" t="str">
        <f>IFERROR(__xludf.DUMMYFUNCTION("AVERAGEIF(QUERY({TRANSPOSE(IMPORTRANGE(""https://docs.google.com/spreadsheets/d/1U8udSCZ_QzoMBI6FBD9n_ubwu7PxMrD693JcQcNJpbc/edit?usp=share_link"",""IN-案例損失機率!BS1:CB502""))},""select * where Col1='""&amp;$A74&amp;""'""),""&gt;0"")"),"#DIV/0!")</f>
        <v>#DIV/0!</v>
      </c>
      <c r="F74" s="49" t="str">
        <f>IFERROR(__xludf.DUMMYFUNCTION("AVERAGEIF(QUERY({TRANSPOSE(IMPORTRANGE(""https://docs.google.com/spreadsheets/d/1M12lEnX_CHjDSTgWhN-WfG1etRC2LDWL58Z2o2sS0xE/edit?usp=share_link"",""IN-案例損失機率!BS1:CB502""))},""select * where Col1='""&amp;$A74&amp;""'""),""&gt;0"")"),"#DIV/0!")</f>
        <v>#DIV/0!</v>
      </c>
      <c r="G74" s="49" t="str">
        <f>IFERROR(__xludf.DUMMYFUNCTION("AVERAGEIF(QUERY({TRANSPOSE(IMPORTRANGE(""https://docs.google.com/spreadsheets/d/1S7pxpAN5Ncwwo59e1mhP5kasoSyiC1U3a_9vaq0MPlk/edit?usp=share_link"",""IN-案例損失機率!BS1:CB502""))},""select * where Col1='""&amp;$A74&amp;""'""),""&gt;0"")"),"#DIV/0!")</f>
        <v>#DIV/0!</v>
      </c>
      <c r="H74" s="49" t="str">
        <f>IFERROR(__xludf.DUMMYFUNCTION("AVERAGEIF(QUERY({TRANSPOSE(IMPORTRANGE(""https://docs.google.com/spreadsheets/d/1swlyjPL_3sDDfrJGrQny4r-QrjwgXeCGmP1u3YZ_-ms/edit?usp=share_link"",""IN-案例損失機率!BS1:CB502""))},""select * where Col1='""&amp;$A74&amp;""'""),""&gt;0"")"),"#DIV/0!")</f>
        <v>#DIV/0!</v>
      </c>
      <c r="I74" s="49" t="str">
        <f>IFERROR(__xludf.DUMMYFUNCTION("AVERAGEIF(QUERY({TRANSPOSE(IMPORTRANGE(""https://docs.google.com/spreadsheets/d/1qIf_B6VTAz6kngi0d8IjodYhVsIq-RV-31ghjlJHm-A/edit?usp=share_link"",""IN-案例損失機率!BS1:CB502""))},""select * where Col1='""&amp;$A74&amp;""'""),""&gt;0"")"),"#DIV/0!")</f>
        <v>#DIV/0!</v>
      </c>
      <c r="J74" s="49" t="str">
        <f>IFERROR(__xludf.DUMMYFUNCTION("AVERAGEIF(QUERY({TRANSPOSE(IMPORTRANGE(""https://docs.google.com/spreadsheets/d/1qfSt4Um3H5pMCqFySctVsMhprozDdhubgibRML1BPi4/edit?usp=share_link"",""IN-案例損失機率!BS1:CB502""))},""select * where Col1='""&amp;$A74&amp;""'""),""&gt;0"")"),"#DIV/0!")</f>
        <v>#DIV/0!</v>
      </c>
      <c r="K74" s="49" t="str">
        <f>IFERROR(__xludf.DUMMYFUNCTION("AVERAGEIF(QUERY({TRANSPOSE(IMPORTRANGE(""https://docs.google.com/spreadsheets/d/1V6tsygD1UFo9qrXN5fMConFU-KfSDWoR-aMUe8usYOg/edit?usp=share_link"",""IN-案例損失機率!BS1:CB502""))},""select * where Col1='""&amp;$A74&amp;""'""),""&gt;0"")"),"#DIV/0!")</f>
        <v>#DIV/0!</v>
      </c>
      <c r="L74" s="49" t="str">
        <f>IFERROR(__xludf.DUMMYFUNCTION("AVERAGEIF(QUERY({TRANSPOSE(IMPORTRANGE(""https://docs.google.com/spreadsheets/d/1_VCKf56QAmF0gpPF9ww3-uf7meSC9NZD2iLJ3YdNePM/edit?usp=share_link"",""IN-案例損失機率!BS1:CB502""))},""select * where Col1='""&amp;$A74&amp;""'""),""&gt;0"")"),"#DIV/0!")</f>
        <v>#DIV/0!</v>
      </c>
      <c r="M74" s="49" t="str">
        <f>IFERROR(__xludf.DUMMYFUNCTION("AVERAGEIF(QUERY({TRANSPOSE(IMPORTRANGE(""https://docs.google.com/spreadsheets/d/1RdNC4G3MORnnCixr7bZSlGgUGlE5RAADrt7YnSratHE/edit?usp=share_link"",""IN-案例損失機率!BS1:CB502""))},""select * where Col1='""&amp;$A74&amp;""'""),""&gt;0"")"),"#DIV/0!")</f>
        <v>#DIV/0!</v>
      </c>
      <c r="N74" s="49" t="str">
        <f>IFERROR(__xludf.DUMMYFUNCTION("AVERAGEIF(QUERY({TRANSPOSE(IMPORTRANGE(""https://docs.google.com/spreadsheets/d/1gC8hxK8PSzlgX-mN7fwX87dn5gLO10u3nIfnTiNWbuA/edit?usp=share_link"",""IN-案例損失機率!BS1:CB502""))},""select * where Col1='""&amp;$A74&amp;""'""),""&gt;0"")"),"#DIV/0!")</f>
        <v>#DIV/0!</v>
      </c>
      <c r="O74" s="49" t="str">
        <f>IFERROR(__xludf.DUMMYFUNCTION("AVERAGEIF(QUERY({TRANSPOSE(IMPORTRANGE(""https://docs.google.com/spreadsheets/d/1B8cPiZeIcOn-Qd3JgkHKMcjZB4fzL4_ujlvGw3F7sHM/edit?usp=share_link"",""IN-案例損失機率!BS1:CB502""))},""select * where Col1='""&amp;$A74&amp;""'""),""&gt;0"")"),"#DIV/0!")</f>
        <v>#DIV/0!</v>
      </c>
      <c r="P74" s="49" t="str">
        <f>IFERROR(__xludf.DUMMYFUNCTION("AVERAGEIF(QUERY({TRANSPOSE(IMPORTRANGE(""https://docs.google.com/spreadsheets/d/1U5S65h0MZPz8O8wfa1YOCM6kBTN1_8zRHlH6CIisNzg/edit#gid=1778725847"",""IN-案例損失機率!BS1:CB502""))},""select * where Col1='""&amp;$A74&amp;""'""),""&gt;0"")"),"#DIV/0!")</f>
        <v>#DIV/0!</v>
      </c>
      <c r="Q74" s="49" t="str">
        <f>IFERROR(__xludf.DUMMYFUNCTION("AVERAGEIF(QUERY({TRANSPOSE(IMPORTRANGE(""https://docs.google.com/spreadsheets/d/1tNYDxpMCjr8OhGILTiJmjMlz99VcOsC03_c_EZHBCac/edit?usp=share_link"",""IN-案例損失機率!BS1:CB502""))},""select * where Col1='""&amp;$A74&amp;""'""),""&gt;0"")"),"#DIV/0!")</f>
        <v>#DIV/0!</v>
      </c>
      <c r="R74" s="49" t="str">
        <f>IFERROR(__xludf.DUMMYFUNCTION("AVERAGEIF(QUERY({TRANSPOSE(IMPORTRANGE(""https://docs.google.com/spreadsheets/d/1vZozQ5iQ5VrH7k7m6S9TXIEHTDthf_o6vyslDgZcn5Q/edit?usp=share_link"",""IN-案例損失機率!BS1:CB502""))},""select * where Col1='""&amp;$A74&amp;""'""),""&gt;0"")"),"#DIV/0!")</f>
        <v>#DIV/0!</v>
      </c>
      <c r="S74" s="49" t="str">
        <f>IFERROR(__xludf.DUMMYFUNCTION("AVERAGEIF(QUERY({TRANSPOSE(IMPORTRANGE(""https://docs.google.com/spreadsheets/d/1PmUbHfZJzt7siSQTWGIhsEF35X21ca3eAvUqMAEdSJU/edit?usp=share_link"",""IN-案例損失機率!BS1:CB502""))},""select * where Col1='""&amp;$A74&amp;""'""),""&gt;0"")"),"#DIV/0!")</f>
        <v>#DIV/0!</v>
      </c>
      <c r="T74" s="49" t="str">
        <f>IFERROR(__xludf.DUMMYFUNCTION("AVERAGEIF(QUERY({TRANSPOSE(IMPORTRANGE(""https://docs.google.com/spreadsheets/d/1xAvmV1dqJN_ClTObvDEwOHmYidNfyL0iyWqhz4cxRUs/edit?usp=sharing"",""IN-案例損失機率!BS1:CB502""))},""select * where Col1='""&amp;$A74&amp;""'""),""&gt;0"")"),"#DIV/0!")</f>
        <v>#DIV/0!</v>
      </c>
      <c r="U74" s="49" t="str">
        <f>IFERROR(__xludf.DUMMYFUNCTION("AVERAGEIF(QUERY({TRANSPOSE(IMPORTRANGE(""https://docs.google.com/spreadsheets/d/1K-U1VOEkekSkvIuOTLramDSL5l6pb7stCKk-oIY8laE/edit?usp=share_link"",""IN-案例損失機率!BS1:CB502""))},""select * where Col1='""&amp;$A74&amp;""'""),""&gt;0"")"),"#DIV/0!")</f>
        <v>#DIV/0!</v>
      </c>
      <c r="V74" s="49" t="str">
        <f>IFERROR(__xludf.DUMMYFUNCTION("AVERAGEIF(QUERY({TRANSPOSE(IMPORTRANGE(""https://docs.google.com/spreadsheets/d/1Jm7uRJI6pOxy50jc0ZwXeixnUp6UO-mcnc53mLlV9lo/edit?usp=share_link"",""IN-案例損失機率!BS1:CB502""))},""select * where Col1='""&amp;$A74&amp;""'""),""&gt;0"")"),"#DIV/0!")</f>
        <v>#DIV/0!</v>
      </c>
      <c r="W74" s="49" t="str">
        <f>IFERROR(__xludf.DUMMYFUNCTION("AVERAGEIF(QUERY({TRANSPOSE(IMPORTRANGE(""https://docs.google.com/spreadsheets/d/1432r4Q6gFqKJ-l9xtbjR9no5K78N0hYLEmTJj5Y2aNY/edit?usp=share_link"",""IN-案例損失機率!BS1:CB502""))},""select * where Col1='""&amp;$A74&amp;""'""),""&gt;0"")"),"#DIV/0!")</f>
        <v>#DIV/0!</v>
      </c>
      <c r="X74" s="49" t="str">
        <f>IFERROR(__xludf.DUMMYFUNCTION("AVERAGEIF(QUERY({TRANSPOSE(IMPORTRANGE(""https://docs.google.com/spreadsheets/d/1DVXEaZ9hcV9qu8VolurcNxY5V8gQ8LsIi5a85Wsw9Po/edit?usp=share_link"",""IN-案例損失機率!BS1:CB502""))},""select * where Col1='""&amp;$A74&amp;""'""),""&gt;0"")"),"#DIV/0!")</f>
        <v>#DIV/0!</v>
      </c>
      <c r="Y74" s="49" t="str">
        <f>IFERROR(__xludf.DUMMYFUNCTION("AVERAGEIF(QUERY({TRANSPOSE(IMPORTRANGE(""https://docs.google.com/spreadsheets/d/1IcFK7Y-5zkWAlUD5cpc1mAs86lmwve_bgLw3wdZig8E/edit?usp=share_link"",""IN-案例損失機率!BS1:CB502""))},""select * where Col1='""&amp;$A74&amp;""'""),""&gt;0"")"),"#DIV/0!")</f>
        <v>#DIV/0!</v>
      </c>
      <c r="Z74" s="49" t="str">
        <f>IFERROR(__xludf.DUMMYFUNCTION("AVERAGEIF(QUERY({TRANSPOSE(IMPORTRANGE(""https://docs.google.com/spreadsheets/d/1Ixl8jtNz2EiMLY_QYD63IRT4j7L627seq4sLK3YISsw/edit?usp=share_link"",""IN-案例損失機率!BS1:CB502""))},""select * where Col1='""&amp;$A74&amp;""'""),""&gt;0"")"),"#DIV/0!")</f>
        <v>#DIV/0!</v>
      </c>
      <c r="AA74" s="49" t="str">
        <f>IFERROR(__xludf.DUMMYFUNCTION("AVERAGEIF(QUERY({TRANSPOSE(IMPORTRANGE(""https://docs.google.com/spreadsheets/d/1dJl4U62GKA5t7aapzzY2_9dSeZDTolcdr_bPV4nnAkw/edit?usp=share_link"",""IN-案例損失機率!BS1:CB502""))},""select * where Col1='""&amp;$A74&amp;""'""),""&gt;0"")"),"#DIV/0!")</f>
        <v>#DIV/0!</v>
      </c>
      <c r="AB74" s="49" t="str">
        <f>IFERROR(__xludf.DUMMYFUNCTION("AVERAGEIF(QUERY({TRANSPOSE(IMPORTRANGE(""https://docs.google.com/spreadsheets/d/1AMhlPsxJ_ORVhDRWyKbwTnx4gSymsO3qxr_6ZOoP86Q/edit?usp=share_link"",""IN-案例損失機率!BS1:CB502""))},""select * where Col1='""&amp;$A74&amp;""'""),""&gt;0"")"),"#DIV/0!")</f>
        <v>#DIV/0!</v>
      </c>
    </row>
    <row r="75" ht="30.0" customHeight="1">
      <c r="A75" s="45" t="s">
        <v>227</v>
      </c>
      <c r="B75" s="48" t="str">
        <f>IFERROR(__xludf.DUMMYFUNCTION("AVERAGEIF(QUERY({TRANSPOSE(IMPORTRANGE(""https://docs.google.com/spreadsheets/d/1YYNUZ9RW9034EMLDp5-m19i6R-xdTe70wberwaq-8zs/edit#gid=1778725847"",""IN-案例損失機率!BS1:CB502""))},""select * where Col1='""&amp;$A75&amp;""'""),""&gt;0"")"),"#DIV/0!")</f>
        <v>#DIV/0!</v>
      </c>
      <c r="C75" s="48" t="str">
        <f>IFERROR(__xludf.DUMMYFUNCTION("AVERAGEIF(QUERY({TRANSPOSE(IMPORTRANGE(""https://docs.google.com/spreadsheets/d/1_iJCYlYq4CcYNKhor4zgSP188oNelfImt8z59yoPJUc/edit?usp=share_link"",""IN-案例損失機率!BS1:CB502""))},""select * where Col1='""&amp;$A75&amp;""'""),""&gt;0"")"),"#DIV/0!")</f>
        <v>#DIV/0!</v>
      </c>
      <c r="D75" s="48" t="str">
        <f>IFERROR(__xludf.DUMMYFUNCTION("AVERAGEIF(QUERY({TRANSPOSE(IMPORTRANGE(""https://docs.google.com/spreadsheets/d/1kujxI94YuL9OSXWn6J6vWxv26Yj3pYgijIVivfOQPYk/edit?usp=share_link"",""IN-案例損失機率!BS1:CB502""))},""select * where Col1='""&amp;$A75&amp;""'""),""&gt;0"")"),"#DIV/0!")</f>
        <v>#DIV/0!</v>
      </c>
      <c r="E75" s="48" t="str">
        <f>IFERROR(__xludf.DUMMYFUNCTION("AVERAGEIF(QUERY({TRANSPOSE(IMPORTRANGE(""https://docs.google.com/spreadsheets/d/1U8udSCZ_QzoMBI6FBD9n_ubwu7PxMrD693JcQcNJpbc/edit?usp=share_link"",""IN-案例損失機率!BS1:CB502""))},""select * where Col1='""&amp;$A75&amp;""'""),""&gt;0"")"),"#DIV/0!")</f>
        <v>#DIV/0!</v>
      </c>
      <c r="F75" s="48" t="str">
        <f>IFERROR(__xludf.DUMMYFUNCTION("AVERAGEIF(QUERY({TRANSPOSE(IMPORTRANGE(""https://docs.google.com/spreadsheets/d/1M12lEnX_CHjDSTgWhN-WfG1etRC2LDWL58Z2o2sS0xE/edit?usp=share_link"",""IN-案例損失機率!BS1:CB502""))},""select * where Col1='""&amp;$A75&amp;""'""),""&gt;0"")"),"#DIV/0!")</f>
        <v>#DIV/0!</v>
      </c>
      <c r="G75" s="48" t="str">
        <f>IFERROR(__xludf.DUMMYFUNCTION("AVERAGEIF(QUERY({TRANSPOSE(IMPORTRANGE(""https://docs.google.com/spreadsheets/d/1S7pxpAN5Ncwwo59e1mhP5kasoSyiC1U3a_9vaq0MPlk/edit?usp=share_link"",""IN-案例損失機率!BS1:CB502""))},""select * where Col1='""&amp;$A75&amp;""'""),""&gt;0"")"),"#DIV/0!")</f>
        <v>#DIV/0!</v>
      </c>
      <c r="H75" s="48" t="str">
        <f>IFERROR(__xludf.DUMMYFUNCTION("AVERAGEIF(QUERY({TRANSPOSE(IMPORTRANGE(""https://docs.google.com/spreadsheets/d/1swlyjPL_3sDDfrJGrQny4r-QrjwgXeCGmP1u3YZ_-ms/edit?usp=share_link"",""IN-案例損失機率!BS1:CB502""))},""select * where Col1='""&amp;$A75&amp;""'""),""&gt;0"")"),"#DIV/0!")</f>
        <v>#DIV/0!</v>
      </c>
      <c r="I75" s="48" t="str">
        <f>IFERROR(__xludf.DUMMYFUNCTION("AVERAGEIF(QUERY({TRANSPOSE(IMPORTRANGE(""https://docs.google.com/spreadsheets/d/1qIf_B6VTAz6kngi0d8IjodYhVsIq-RV-31ghjlJHm-A/edit?usp=share_link"",""IN-案例損失機率!BS1:CB502""))},""select * where Col1='""&amp;$A75&amp;""'""),""&gt;0"")"),"#DIV/0!")</f>
        <v>#DIV/0!</v>
      </c>
      <c r="J75" s="48" t="str">
        <f>IFERROR(__xludf.DUMMYFUNCTION("AVERAGEIF(QUERY({TRANSPOSE(IMPORTRANGE(""https://docs.google.com/spreadsheets/d/1qfSt4Um3H5pMCqFySctVsMhprozDdhubgibRML1BPi4/edit?usp=share_link"",""IN-案例損失機率!BS1:CB502""))},""select * where Col1='""&amp;$A75&amp;""'""),""&gt;0"")"),"#DIV/0!")</f>
        <v>#DIV/0!</v>
      </c>
      <c r="K75" s="48" t="str">
        <f>IFERROR(__xludf.DUMMYFUNCTION("AVERAGEIF(QUERY({TRANSPOSE(IMPORTRANGE(""https://docs.google.com/spreadsheets/d/1V6tsygD1UFo9qrXN5fMConFU-KfSDWoR-aMUe8usYOg/edit?usp=share_link"",""IN-案例損失機率!BS1:CB502""))},""select * where Col1='""&amp;$A75&amp;""'""),""&gt;0"")"),"#DIV/0!")</f>
        <v>#DIV/0!</v>
      </c>
      <c r="L75" s="48" t="str">
        <f>IFERROR(__xludf.DUMMYFUNCTION("AVERAGEIF(QUERY({TRANSPOSE(IMPORTRANGE(""https://docs.google.com/spreadsheets/d/1_VCKf56QAmF0gpPF9ww3-uf7meSC9NZD2iLJ3YdNePM/edit?usp=share_link"",""IN-案例損失機率!BS1:CB502""))},""select * where Col1='""&amp;$A75&amp;""'""),""&gt;0"")"),"#DIV/0!")</f>
        <v>#DIV/0!</v>
      </c>
      <c r="M75" s="48" t="str">
        <f>IFERROR(__xludf.DUMMYFUNCTION("AVERAGEIF(QUERY({TRANSPOSE(IMPORTRANGE(""https://docs.google.com/spreadsheets/d/1RdNC4G3MORnnCixr7bZSlGgUGlE5RAADrt7YnSratHE/edit?usp=share_link"",""IN-案例損失機率!BS1:CB502""))},""select * where Col1='""&amp;$A75&amp;""'""),""&gt;0"")"),"#DIV/0!")</f>
        <v>#DIV/0!</v>
      </c>
      <c r="N75" s="48" t="str">
        <f>IFERROR(__xludf.DUMMYFUNCTION("AVERAGEIF(QUERY({TRANSPOSE(IMPORTRANGE(""https://docs.google.com/spreadsheets/d/1gC8hxK8PSzlgX-mN7fwX87dn5gLO10u3nIfnTiNWbuA/edit?usp=share_link"",""IN-案例損失機率!BS1:CB502""))},""select * where Col1='""&amp;$A75&amp;""'""),""&gt;0"")"),"#DIV/0!")</f>
        <v>#DIV/0!</v>
      </c>
      <c r="O75" s="48" t="str">
        <f>IFERROR(__xludf.DUMMYFUNCTION("AVERAGEIF(QUERY({TRANSPOSE(IMPORTRANGE(""https://docs.google.com/spreadsheets/d/1B8cPiZeIcOn-Qd3JgkHKMcjZB4fzL4_ujlvGw3F7sHM/edit?usp=share_link"",""IN-案例損失機率!BS1:CB502""))},""select * where Col1='""&amp;$A75&amp;""'""),""&gt;0"")"),"#DIV/0!")</f>
        <v>#DIV/0!</v>
      </c>
      <c r="P75" s="48" t="str">
        <f>IFERROR(__xludf.DUMMYFUNCTION("AVERAGEIF(QUERY({TRANSPOSE(IMPORTRANGE(""https://docs.google.com/spreadsheets/d/1U5S65h0MZPz8O8wfa1YOCM6kBTN1_8zRHlH6CIisNzg/edit#gid=1778725847"",""IN-案例損失機率!BS1:CB502""))},""select * where Col1='""&amp;$A75&amp;""'""),""&gt;0"")"),"#DIV/0!")</f>
        <v>#DIV/0!</v>
      </c>
      <c r="Q75" s="48" t="str">
        <f>IFERROR(__xludf.DUMMYFUNCTION("AVERAGEIF(QUERY({TRANSPOSE(IMPORTRANGE(""https://docs.google.com/spreadsheets/d/1tNYDxpMCjr8OhGILTiJmjMlz99VcOsC03_c_EZHBCac/edit?usp=share_link"",""IN-案例損失機率!BS1:CB502""))},""select * where Col1='""&amp;$A75&amp;""'""),""&gt;0"")"),"#DIV/0!")</f>
        <v>#DIV/0!</v>
      </c>
      <c r="R75" s="48" t="str">
        <f>IFERROR(__xludf.DUMMYFUNCTION("AVERAGEIF(QUERY({TRANSPOSE(IMPORTRANGE(""https://docs.google.com/spreadsheets/d/1vZozQ5iQ5VrH7k7m6S9TXIEHTDthf_o6vyslDgZcn5Q/edit?usp=share_link"",""IN-案例損失機率!BS1:CB502""))},""select * where Col1='""&amp;$A75&amp;""'""),""&gt;0"")"),"#DIV/0!")</f>
        <v>#DIV/0!</v>
      </c>
      <c r="S75" s="48" t="str">
        <f>IFERROR(__xludf.DUMMYFUNCTION("AVERAGEIF(QUERY({TRANSPOSE(IMPORTRANGE(""https://docs.google.com/spreadsheets/d/1PmUbHfZJzt7siSQTWGIhsEF35X21ca3eAvUqMAEdSJU/edit?usp=share_link"",""IN-案例損失機率!BS1:CB502""))},""select * where Col1='""&amp;$A75&amp;""'""),""&gt;0"")"),"#DIV/0!")</f>
        <v>#DIV/0!</v>
      </c>
      <c r="T75" s="48" t="str">
        <f>IFERROR(__xludf.DUMMYFUNCTION("AVERAGEIF(QUERY({TRANSPOSE(IMPORTRANGE(""https://docs.google.com/spreadsheets/d/1xAvmV1dqJN_ClTObvDEwOHmYidNfyL0iyWqhz4cxRUs/edit?usp=sharing"",""IN-案例損失機率!BS1:CB502""))},""select * where Col1='""&amp;$A75&amp;""'""),""&gt;0"")"),"#DIV/0!")</f>
        <v>#DIV/0!</v>
      </c>
      <c r="U75" s="48" t="str">
        <f>IFERROR(__xludf.DUMMYFUNCTION("AVERAGEIF(QUERY({TRANSPOSE(IMPORTRANGE(""https://docs.google.com/spreadsheets/d/1K-U1VOEkekSkvIuOTLramDSL5l6pb7stCKk-oIY8laE/edit?usp=share_link"",""IN-案例損失機率!BS1:CB502""))},""select * where Col1='""&amp;$A75&amp;""'""),""&gt;0"")"),"#DIV/0!")</f>
        <v>#DIV/0!</v>
      </c>
      <c r="V75" s="48" t="str">
        <f>IFERROR(__xludf.DUMMYFUNCTION("AVERAGEIF(QUERY({TRANSPOSE(IMPORTRANGE(""https://docs.google.com/spreadsheets/d/1Jm7uRJI6pOxy50jc0ZwXeixnUp6UO-mcnc53mLlV9lo/edit?usp=share_link"",""IN-案例損失機率!BS1:CB502""))},""select * where Col1='""&amp;$A75&amp;""'""),""&gt;0"")"),"#DIV/0!")</f>
        <v>#DIV/0!</v>
      </c>
      <c r="W75" s="48" t="str">
        <f>IFERROR(__xludf.DUMMYFUNCTION("AVERAGEIF(QUERY({TRANSPOSE(IMPORTRANGE(""https://docs.google.com/spreadsheets/d/1432r4Q6gFqKJ-l9xtbjR9no5K78N0hYLEmTJj5Y2aNY/edit?usp=share_link"",""IN-案例損失機率!BS1:CB502""))},""select * where Col1='""&amp;$A75&amp;""'""),""&gt;0"")"),"#DIV/0!")</f>
        <v>#DIV/0!</v>
      </c>
      <c r="X75" s="48" t="str">
        <f>IFERROR(__xludf.DUMMYFUNCTION("AVERAGEIF(QUERY({TRANSPOSE(IMPORTRANGE(""https://docs.google.com/spreadsheets/d/1DVXEaZ9hcV9qu8VolurcNxY5V8gQ8LsIi5a85Wsw9Po/edit?usp=share_link"",""IN-案例損失機率!BS1:CB502""))},""select * where Col1='""&amp;$A75&amp;""'""),""&gt;0"")"),"#DIV/0!")</f>
        <v>#DIV/0!</v>
      </c>
      <c r="Y75" s="48" t="str">
        <f>IFERROR(__xludf.DUMMYFUNCTION("AVERAGEIF(QUERY({TRANSPOSE(IMPORTRANGE(""https://docs.google.com/spreadsheets/d/1IcFK7Y-5zkWAlUD5cpc1mAs86lmwve_bgLw3wdZig8E/edit?usp=share_link"",""IN-案例損失機率!BS1:CB502""))},""select * where Col1='""&amp;$A75&amp;""'""),""&gt;0"")"),"#DIV/0!")</f>
        <v>#DIV/0!</v>
      </c>
      <c r="Z75" s="48" t="str">
        <f>IFERROR(__xludf.DUMMYFUNCTION("AVERAGEIF(QUERY({TRANSPOSE(IMPORTRANGE(""https://docs.google.com/spreadsheets/d/1Ixl8jtNz2EiMLY_QYD63IRT4j7L627seq4sLK3YISsw/edit?usp=share_link"",""IN-案例損失機率!BS1:CB502""))},""select * where Col1='""&amp;$A75&amp;""'""),""&gt;0"")"),"#DIV/0!")</f>
        <v>#DIV/0!</v>
      </c>
      <c r="AA75" s="48" t="str">
        <f>IFERROR(__xludf.DUMMYFUNCTION("AVERAGEIF(QUERY({TRANSPOSE(IMPORTRANGE(""https://docs.google.com/spreadsheets/d/1dJl4U62GKA5t7aapzzY2_9dSeZDTolcdr_bPV4nnAkw/edit?usp=share_link"",""IN-案例損失機率!BS1:CB502""))},""select * where Col1='""&amp;$A75&amp;""'""),""&gt;0"")"),"#DIV/0!")</f>
        <v>#DIV/0!</v>
      </c>
      <c r="AB75" s="48" t="str">
        <f>IFERROR(__xludf.DUMMYFUNCTION("AVERAGEIF(QUERY({TRANSPOSE(IMPORTRANGE(""https://docs.google.com/spreadsheets/d/1AMhlPsxJ_ORVhDRWyKbwTnx4gSymsO3qxr_6ZOoP86Q/edit?usp=share_link"",""IN-案例損失機率!BS1:CB502""))},""select * where Col1='""&amp;$A75&amp;""'""),""&gt;0"")"),"#DIV/0!")</f>
        <v>#DIV/0!</v>
      </c>
    </row>
    <row r="76" ht="30.0" customHeight="1">
      <c r="A76" s="45" t="s">
        <v>228</v>
      </c>
      <c r="B76" s="49" t="str">
        <f>IFERROR(__xludf.DUMMYFUNCTION("AVERAGEIF(QUERY({TRANSPOSE(IMPORTRANGE(""https://docs.google.com/spreadsheets/d/1YYNUZ9RW9034EMLDp5-m19i6R-xdTe70wberwaq-8zs/edit#gid=1778725847"",""IN-案例損失機率!BS1:CB502""))},""select * where Col1='""&amp;$A76&amp;""'""),""&gt;0"")"),"#DIV/0!")</f>
        <v>#DIV/0!</v>
      </c>
      <c r="C76" s="49" t="str">
        <f>IFERROR(__xludf.DUMMYFUNCTION("AVERAGEIF(QUERY({TRANSPOSE(IMPORTRANGE(""https://docs.google.com/spreadsheets/d/1_iJCYlYq4CcYNKhor4zgSP188oNelfImt8z59yoPJUc/edit?usp=share_link"",""IN-案例損失機率!BS1:CB502""))},""select * where Col1='""&amp;$A76&amp;""'""),""&gt;0"")"),"#DIV/0!")</f>
        <v>#DIV/0!</v>
      </c>
      <c r="D76" s="49" t="str">
        <f>IFERROR(__xludf.DUMMYFUNCTION("AVERAGEIF(QUERY({TRANSPOSE(IMPORTRANGE(""https://docs.google.com/spreadsheets/d/1kujxI94YuL9OSXWn6J6vWxv26Yj3pYgijIVivfOQPYk/edit?usp=share_link"",""IN-案例損失機率!BS1:CB502""))},""select * where Col1='""&amp;$A76&amp;""'""),""&gt;0"")"),"#DIV/0!")</f>
        <v>#DIV/0!</v>
      </c>
      <c r="E76" s="49" t="str">
        <f>IFERROR(__xludf.DUMMYFUNCTION("AVERAGEIF(QUERY({TRANSPOSE(IMPORTRANGE(""https://docs.google.com/spreadsheets/d/1U8udSCZ_QzoMBI6FBD9n_ubwu7PxMrD693JcQcNJpbc/edit?usp=share_link"",""IN-案例損失機率!BS1:CB502""))},""select * where Col1='""&amp;$A76&amp;""'""),""&gt;0"")"),"#DIV/0!")</f>
        <v>#DIV/0!</v>
      </c>
      <c r="F76" s="49" t="str">
        <f>IFERROR(__xludf.DUMMYFUNCTION("AVERAGEIF(QUERY({TRANSPOSE(IMPORTRANGE(""https://docs.google.com/spreadsheets/d/1M12lEnX_CHjDSTgWhN-WfG1etRC2LDWL58Z2o2sS0xE/edit?usp=share_link"",""IN-案例損失機率!BS1:CB502""))},""select * where Col1='""&amp;$A76&amp;""'""),""&gt;0"")"),"#DIV/0!")</f>
        <v>#DIV/0!</v>
      </c>
      <c r="G76" s="49" t="str">
        <f>IFERROR(__xludf.DUMMYFUNCTION("AVERAGEIF(QUERY({TRANSPOSE(IMPORTRANGE(""https://docs.google.com/spreadsheets/d/1S7pxpAN5Ncwwo59e1mhP5kasoSyiC1U3a_9vaq0MPlk/edit?usp=share_link"",""IN-案例損失機率!BS1:CB502""))},""select * where Col1='""&amp;$A76&amp;""'""),""&gt;0"")"),"#DIV/0!")</f>
        <v>#DIV/0!</v>
      </c>
      <c r="H76" s="49" t="str">
        <f>IFERROR(__xludf.DUMMYFUNCTION("AVERAGEIF(QUERY({TRANSPOSE(IMPORTRANGE(""https://docs.google.com/spreadsheets/d/1swlyjPL_3sDDfrJGrQny4r-QrjwgXeCGmP1u3YZ_-ms/edit?usp=share_link"",""IN-案例損失機率!BS1:CB502""))},""select * where Col1='""&amp;$A76&amp;""'""),""&gt;0"")"),"#DIV/0!")</f>
        <v>#DIV/0!</v>
      </c>
      <c r="I76" s="49" t="str">
        <f>IFERROR(__xludf.DUMMYFUNCTION("AVERAGEIF(QUERY({TRANSPOSE(IMPORTRANGE(""https://docs.google.com/spreadsheets/d/1qIf_B6VTAz6kngi0d8IjodYhVsIq-RV-31ghjlJHm-A/edit?usp=share_link"",""IN-案例損失機率!BS1:CB502""))},""select * where Col1='""&amp;$A76&amp;""'""),""&gt;0"")"),"#DIV/0!")</f>
        <v>#DIV/0!</v>
      </c>
      <c r="J76" s="49" t="str">
        <f>IFERROR(__xludf.DUMMYFUNCTION("AVERAGEIF(QUERY({TRANSPOSE(IMPORTRANGE(""https://docs.google.com/spreadsheets/d/1qfSt4Um3H5pMCqFySctVsMhprozDdhubgibRML1BPi4/edit?usp=share_link"",""IN-案例損失機率!BS1:CB502""))},""select * where Col1='""&amp;$A76&amp;""'""),""&gt;0"")"),"#DIV/0!")</f>
        <v>#DIV/0!</v>
      </c>
      <c r="K76" s="49" t="str">
        <f>IFERROR(__xludf.DUMMYFUNCTION("AVERAGEIF(QUERY({TRANSPOSE(IMPORTRANGE(""https://docs.google.com/spreadsheets/d/1V6tsygD1UFo9qrXN5fMConFU-KfSDWoR-aMUe8usYOg/edit?usp=share_link"",""IN-案例損失機率!BS1:CB502""))},""select * where Col1='""&amp;$A76&amp;""'""),""&gt;0"")"),"#DIV/0!")</f>
        <v>#DIV/0!</v>
      </c>
      <c r="L76" s="49" t="str">
        <f>IFERROR(__xludf.DUMMYFUNCTION("AVERAGEIF(QUERY({TRANSPOSE(IMPORTRANGE(""https://docs.google.com/spreadsheets/d/1_VCKf56QAmF0gpPF9ww3-uf7meSC9NZD2iLJ3YdNePM/edit?usp=share_link"",""IN-案例損失機率!BS1:CB502""))},""select * where Col1='""&amp;$A76&amp;""'""),""&gt;0"")"),"#DIV/0!")</f>
        <v>#DIV/0!</v>
      </c>
      <c r="M76" s="49" t="str">
        <f>IFERROR(__xludf.DUMMYFUNCTION("AVERAGEIF(QUERY({TRANSPOSE(IMPORTRANGE(""https://docs.google.com/spreadsheets/d/1RdNC4G3MORnnCixr7bZSlGgUGlE5RAADrt7YnSratHE/edit?usp=share_link"",""IN-案例損失機率!BS1:CB502""))},""select * where Col1='""&amp;$A76&amp;""'""),""&gt;0"")"),"#DIV/0!")</f>
        <v>#DIV/0!</v>
      </c>
      <c r="N76" s="49" t="str">
        <f>IFERROR(__xludf.DUMMYFUNCTION("AVERAGEIF(QUERY({TRANSPOSE(IMPORTRANGE(""https://docs.google.com/spreadsheets/d/1gC8hxK8PSzlgX-mN7fwX87dn5gLO10u3nIfnTiNWbuA/edit?usp=share_link"",""IN-案例損失機率!BS1:CB502""))},""select * where Col1='""&amp;$A76&amp;""'""),""&gt;0"")"),"#DIV/0!")</f>
        <v>#DIV/0!</v>
      </c>
      <c r="O76" s="49" t="str">
        <f>IFERROR(__xludf.DUMMYFUNCTION("AVERAGEIF(QUERY({TRANSPOSE(IMPORTRANGE(""https://docs.google.com/spreadsheets/d/1B8cPiZeIcOn-Qd3JgkHKMcjZB4fzL4_ujlvGw3F7sHM/edit?usp=share_link"",""IN-案例損失機率!BS1:CB502""))},""select * where Col1='""&amp;$A76&amp;""'""),""&gt;0"")"),"#DIV/0!")</f>
        <v>#DIV/0!</v>
      </c>
      <c r="P76" s="49" t="str">
        <f>IFERROR(__xludf.DUMMYFUNCTION("AVERAGEIF(QUERY({TRANSPOSE(IMPORTRANGE(""https://docs.google.com/spreadsheets/d/1U5S65h0MZPz8O8wfa1YOCM6kBTN1_8zRHlH6CIisNzg/edit#gid=1778725847"",""IN-案例損失機率!BS1:CB502""))},""select * where Col1='""&amp;$A76&amp;""'""),""&gt;0"")"),"#DIV/0!")</f>
        <v>#DIV/0!</v>
      </c>
      <c r="Q76" s="49" t="str">
        <f>IFERROR(__xludf.DUMMYFUNCTION("AVERAGEIF(QUERY({TRANSPOSE(IMPORTRANGE(""https://docs.google.com/spreadsheets/d/1tNYDxpMCjr8OhGILTiJmjMlz99VcOsC03_c_EZHBCac/edit?usp=share_link"",""IN-案例損失機率!BS1:CB502""))},""select * where Col1='""&amp;$A76&amp;""'""),""&gt;0"")"),"#DIV/0!")</f>
        <v>#DIV/0!</v>
      </c>
      <c r="R76" s="49" t="str">
        <f>IFERROR(__xludf.DUMMYFUNCTION("AVERAGEIF(QUERY({TRANSPOSE(IMPORTRANGE(""https://docs.google.com/spreadsheets/d/1vZozQ5iQ5VrH7k7m6S9TXIEHTDthf_o6vyslDgZcn5Q/edit?usp=share_link"",""IN-案例損失機率!BS1:CB502""))},""select * where Col1='""&amp;$A76&amp;""'""),""&gt;0"")"),"#DIV/0!")</f>
        <v>#DIV/0!</v>
      </c>
      <c r="S76" s="49" t="str">
        <f>IFERROR(__xludf.DUMMYFUNCTION("AVERAGEIF(QUERY({TRANSPOSE(IMPORTRANGE(""https://docs.google.com/spreadsheets/d/1PmUbHfZJzt7siSQTWGIhsEF35X21ca3eAvUqMAEdSJU/edit?usp=share_link"",""IN-案例損失機率!BS1:CB502""))},""select * where Col1='""&amp;$A76&amp;""'""),""&gt;0"")"),"#DIV/0!")</f>
        <v>#DIV/0!</v>
      </c>
      <c r="T76" s="49" t="str">
        <f>IFERROR(__xludf.DUMMYFUNCTION("AVERAGEIF(QUERY({TRANSPOSE(IMPORTRANGE(""https://docs.google.com/spreadsheets/d/1xAvmV1dqJN_ClTObvDEwOHmYidNfyL0iyWqhz4cxRUs/edit?usp=sharing"",""IN-案例損失機率!BS1:CB502""))},""select * where Col1='""&amp;$A76&amp;""'""),""&gt;0"")"),"#DIV/0!")</f>
        <v>#DIV/0!</v>
      </c>
      <c r="U76" s="49" t="str">
        <f>IFERROR(__xludf.DUMMYFUNCTION("AVERAGEIF(QUERY({TRANSPOSE(IMPORTRANGE(""https://docs.google.com/spreadsheets/d/1K-U1VOEkekSkvIuOTLramDSL5l6pb7stCKk-oIY8laE/edit?usp=share_link"",""IN-案例損失機率!BS1:CB502""))},""select * where Col1='""&amp;$A76&amp;""'""),""&gt;0"")"),"#DIV/0!")</f>
        <v>#DIV/0!</v>
      </c>
      <c r="V76" s="49" t="str">
        <f>IFERROR(__xludf.DUMMYFUNCTION("AVERAGEIF(QUERY({TRANSPOSE(IMPORTRANGE(""https://docs.google.com/spreadsheets/d/1Jm7uRJI6pOxy50jc0ZwXeixnUp6UO-mcnc53mLlV9lo/edit?usp=share_link"",""IN-案例損失機率!BS1:CB502""))},""select * where Col1='""&amp;$A76&amp;""'""),""&gt;0"")"),"#DIV/0!")</f>
        <v>#DIV/0!</v>
      </c>
      <c r="W76" s="49" t="str">
        <f>IFERROR(__xludf.DUMMYFUNCTION("AVERAGEIF(QUERY({TRANSPOSE(IMPORTRANGE(""https://docs.google.com/spreadsheets/d/1432r4Q6gFqKJ-l9xtbjR9no5K78N0hYLEmTJj5Y2aNY/edit?usp=share_link"",""IN-案例損失機率!BS1:CB502""))},""select * where Col1='""&amp;$A76&amp;""'""),""&gt;0"")"),"#DIV/0!")</f>
        <v>#DIV/0!</v>
      </c>
      <c r="X76" s="49" t="str">
        <f>IFERROR(__xludf.DUMMYFUNCTION("AVERAGEIF(QUERY({TRANSPOSE(IMPORTRANGE(""https://docs.google.com/spreadsheets/d/1DVXEaZ9hcV9qu8VolurcNxY5V8gQ8LsIi5a85Wsw9Po/edit?usp=share_link"",""IN-案例損失機率!BS1:CB502""))},""select * where Col1='""&amp;$A76&amp;""'""),""&gt;0"")"),"#DIV/0!")</f>
        <v>#DIV/0!</v>
      </c>
      <c r="Y76" s="49" t="str">
        <f>IFERROR(__xludf.DUMMYFUNCTION("AVERAGEIF(QUERY({TRANSPOSE(IMPORTRANGE(""https://docs.google.com/spreadsheets/d/1IcFK7Y-5zkWAlUD5cpc1mAs86lmwve_bgLw3wdZig8E/edit?usp=share_link"",""IN-案例損失機率!BS1:CB502""))},""select * where Col1='""&amp;$A76&amp;""'""),""&gt;0"")"),"#DIV/0!")</f>
        <v>#DIV/0!</v>
      </c>
      <c r="Z76" s="49" t="str">
        <f>IFERROR(__xludf.DUMMYFUNCTION("AVERAGEIF(QUERY({TRANSPOSE(IMPORTRANGE(""https://docs.google.com/spreadsheets/d/1Ixl8jtNz2EiMLY_QYD63IRT4j7L627seq4sLK3YISsw/edit?usp=share_link"",""IN-案例損失機率!BS1:CB502""))},""select * where Col1='""&amp;$A76&amp;""'""),""&gt;0"")"),"#DIV/0!")</f>
        <v>#DIV/0!</v>
      </c>
      <c r="AA76" s="49" t="str">
        <f>IFERROR(__xludf.DUMMYFUNCTION("AVERAGEIF(QUERY({TRANSPOSE(IMPORTRANGE(""https://docs.google.com/spreadsheets/d/1dJl4U62GKA5t7aapzzY2_9dSeZDTolcdr_bPV4nnAkw/edit?usp=share_link"",""IN-案例損失機率!BS1:CB502""))},""select * where Col1='""&amp;$A76&amp;""'""),""&gt;0"")"),"#DIV/0!")</f>
        <v>#DIV/0!</v>
      </c>
      <c r="AB76" s="49" t="str">
        <f>IFERROR(__xludf.DUMMYFUNCTION("AVERAGEIF(QUERY({TRANSPOSE(IMPORTRANGE(""https://docs.google.com/spreadsheets/d/1AMhlPsxJ_ORVhDRWyKbwTnx4gSymsO3qxr_6ZOoP86Q/edit?usp=share_link"",""IN-案例損失機率!BS1:CB502""))},""select * where Col1='""&amp;$A76&amp;""'""),""&gt;0"")"),"#DIV/0!")</f>
        <v>#DIV/0!</v>
      </c>
    </row>
    <row r="77" ht="30.0" customHeight="1">
      <c r="A77" s="45" t="s">
        <v>229</v>
      </c>
      <c r="B77" s="48" t="str">
        <f>IFERROR(__xludf.DUMMYFUNCTION("AVERAGEIF(QUERY({TRANSPOSE(IMPORTRANGE(""https://docs.google.com/spreadsheets/d/1YYNUZ9RW9034EMLDp5-m19i6R-xdTe70wberwaq-8zs/edit#gid=1778725847"",""IN-案例損失機率!BS1:CB502""))},""select * where Col1='""&amp;$A77&amp;""'""),""&gt;0"")"),"#DIV/0!")</f>
        <v>#DIV/0!</v>
      </c>
      <c r="C77" s="48" t="str">
        <f>IFERROR(__xludf.DUMMYFUNCTION("AVERAGEIF(QUERY({TRANSPOSE(IMPORTRANGE(""https://docs.google.com/spreadsheets/d/1_iJCYlYq4CcYNKhor4zgSP188oNelfImt8z59yoPJUc/edit?usp=share_link"",""IN-案例損失機率!BS1:CB502""))},""select * where Col1='""&amp;$A77&amp;""'""),""&gt;0"")"),"#DIV/0!")</f>
        <v>#DIV/0!</v>
      </c>
      <c r="D77" s="48" t="str">
        <f>IFERROR(__xludf.DUMMYFUNCTION("AVERAGEIF(QUERY({TRANSPOSE(IMPORTRANGE(""https://docs.google.com/spreadsheets/d/1kujxI94YuL9OSXWn6J6vWxv26Yj3pYgijIVivfOQPYk/edit?usp=share_link"",""IN-案例損失機率!BS1:CB502""))},""select * where Col1='""&amp;$A77&amp;""'""),""&gt;0"")"),"#DIV/0!")</f>
        <v>#DIV/0!</v>
      </c>
      <c r="E77" s="48" t="str">
        <f>IFERROR(__xludf.DUMMYFUNCTION("AVERAGEIF(QUERY({TRANSPOSE(IMPORTRANGE(""https://docs.google.com/spreadsheets/d/1U8udSCZ_QzoMBI6FBD9n_ubwu7PxMrD693JcQcNJpbc/edit?usp=share_link"",""IN-案例損失機率!BS1:CB502""))},""select * where Col1='""&amp;$A77&amp;""'""),""&gt;0"")"),"#DIV/0!")</f>
        <v>#DIV/0!</v>
      </c>
      <c r="F77" s="48" t="str">
        <f>IFERROR(__xludf.DUMMYFUNCTION("AVERAGEIF(QUERY({TRANSPOSE(IMPORTRANGE(""https://docs.google.com/spreadsheets/d/1M12lEnX_CHjDSTgWhN-WfG1etRC2LDWL58Z2o2sS0xE/edit?usp=share_link"",""IN-案例損失機率!BS1:CB502""))},""select * where Col1='""&amp;$A77&amp;""'""),""&gt;0"")"),"#DIV/0!")</f>
        <v>#DIV/0!</v>
      </c>
      <c r="G77" s="48" t="str">
        <f>IFERROR(__xludf.DUMMYFUNCTION("AVERAGEIF(QUERY({TRANSPOSE(IMPORTRANGE(""https://docs.google.com/spreadsheets/d/1S7pxpAN5Ncwwo59e1mhP5kasoSyiC1U3a_9vaq0MPlk/edit?usp=share_link"",""IN-案例損失機率!BS1:CB502""))},""select * where Col1='""&amp;$A77&amp;""'""),""&gt;0"")"),"#DIV/0!")</f>
        <v>#DIV/0!</v>
      </c>
      <c r="H77" s="48" t="str">
        <f>IFERROR(__xludf.DUMMYFUNCTION("AVERAGEIF(QUERY({TRANSPOSE(IMPORTRANGE(""https://docs.google.com/spreadsheets/d/1swlyjPL_3sDDfrJGrQny4r-QrjwgXeCGmP1u3YZ_-ms/edit?usp=share_link"",""IN-案例損失機率!BS1:CB502""))},""select * where Col1='""&amp;$A77&amp;""'""),""&gt;0"")"),"#DIV/0!")</f>
        <v>#DIV/0!</v>
      </c>
      <c r="I77" s="48" t="str">
        <f>IFERROR(__xludf.DUMMYFUNCTION("AVERAGEIF(QUERY({TRANSPOSE(IMPORTRANGE(""https://docs.google.com/spreadsheets/d/1qIf_B6VTAz6kngi0d8IjodYhVsIq-RV-31ghjlJHm-A/edit?usp=share_link"",""IN-案例損失機率!BS1:CB502""))},""select * where Col1='""&amp;$A77&amp;""'""),""&gt;0"")"),"#DIV/0!")</f>
        <v>#DIV/0!</v>
      </c>
      <c r="J77" s="48" t="str">
        <f>IFERROR(__xludf.DUMMYFUNCTION("AVERAGEIF(QUERY({TRANSPOSE(IMPORTRANGE(""https://docs.google.com/spreadsheets/d/1qfSt4Um3H5pMCqFySctVsMhprozDdhubgibRML1BPi4/edit?usp=share_link"",""IN-案例損失機率!BS1:CB502""))},""select * where Col1='""&amp;$A77&amp;""'""),""&gt;0"")"),"#DIV/0!")</f>
        <v>#DIV/0!</v>
      </c>
      <c r="K77" s="48" t="str">
        <f>IFERROR(__xludf.DUMMYFUNCTION("AVERAGEIF(QUERY({TRANSPOSE(IMPORTRANGE(""https://docs.google.com/spreadsheets/d/1V6tsygD1UFo9qrXN5fMConFU-KfSDWoR-aMUe8usYOg/edit?usp=share_link"",""IN-案例損失機率!BS1:CB502""))},""select * where Col1='""&amp;$A77&amp;""'""),""&gt;0"")"),"#DIV/0!")</f>
        <v>#DIV/0!</v>
      </c>
      <c r="L77" s="48" t="str">
        <f>IFERROR(__xludf.DUMMYFUNCTION("AVERAGEIF(QUERY({TRANSPOSE(IMPORTRANGE(""https://docs.google.com/spreadsheets/d/1_VCKf56QAmF0gpPF9ww3-uf7meSC9NZD2iLJ3YdNePM/edit?usp=share_link"",""IN-案例損失機率!BS1:CB502""))},""select * where Col1='""&amp;$A77&amp;""'""),""&gt;0"")"),"#DIV/0!")</f>
        <v>#DIV/0!</v>
      </c>
      <c r="M77" s="48" t="str">
        <f>IFERROR(__xludf.DUMMYFUNCTION("AVERAGEIF(QUERY({TRANSPOSE(IMPORTRANGE(""https://docs.google.com/spreadsheets/d/1RdNC4G3MORnnCixr7bZSlGgUGlE5RAADrt7YnSratHE/edit?usp=share_link"",""IN-案例損失機率!BS1:CB502""))},""select * where Col1='""&amp;$A77&amp;""'""),""&gt;0"")"),"#DIV/0!")</f>
        <v>#DIV/0!</v>
      </c>
      <c r="N77" s="48" t="str">
        <f>IFERROR(__xludf.DUMMYFUNCTION("AVERAGEIF(QUERY({TRANSPOSE(IMPORTRANGE(""https://docs.google.com/spreadsheets/d/1gC8hxK8PSzlgX-mN7fwX87dn5gLO10u3nIfnTiNWbuA/edit?usp=share_link"",""IN-案例損失機率!BS1:CB502""))},""select * where Col1='""&amp;$A77&amp;""'""),""&gt;0"")"),"#DIV/0!")</f>
        <v>#DIV/0!</v>
      </c>
      <c r="O77" s="48" t="str">
        <f>IFERROR(__xludf.DUMMYFUNCTION("AVERAGEIF(QUERY({TRANSPOSE(IMPORTRANGE(""https://docs.google.com/spreadsheets/d/1B8cPiZeIcOn-Qd3JgkHKMcjZB4fzL4_ujlvGw3F7sHM/edit?usp=share_link"",""IN-案例損失機率!BS1:CB502""))},""select * where Col1='""&amp;$A77&amp;""'""),""&gt;0"")"),"#DIV/0!")</f>
        <v>#DIV/0!</v>
      </c>
      <c r="P77" s="48" t="str">
        <f>IFERROR(__xludf.DUMMYFUNCTION("AVERAGEIF(QUERY({TRANSPOSE(IMPORTRANGE(""https://docs.google.com/spreadsheets/d/1U5S65h0MZPz8O8wfa1YOCM6kBTN1_8zRHlH6CIisNzg/edit#gid=1778725847"",""IN-案例損失機率!BS1:CB502""))},""select * where Col1='""&amp;$A77&amp;""'""),""&gt;0"")"),"#DIV/0!")</f>
        <v>#DIV/0!</v>
      </c>
      <c r="Q77" s="48" t="str">
        <f>IFERROR(__xludf.DUMMYFUNCTION("AVERAGEIF(QUERY({TRANSPOSE(IMPORTRANGE(""https://docs.google.com/spreadsheets/d/1tNYDxpMCjr8OhGILTiJmjMlz99VcOsC03_c_EZHBCac/edit?usp=share_link"",""IN-案例損失機率!BS1:CB502""))},""select * where Col1='""&amp;$A77&amp;""'""),""&gt;0"")"),"#DIV/0!")</f>
        <v>#DIV/0!</v>
      </c>
      <c r="R77" s="48" t="str">
        <f>IFERROR(__xludf.DUMMYFUNCTION("AVERAGEIF(QUERY({TRANSPOSE(IMPORTRANGE(""https://docs.google.com/spreadsheets/d/1vZozQ5iQ5VrH7k7m6S9TXIEHTDthf_o6vyslDgZcn5Q/edit?usp=share_link"",""IN-案例損失機率!BS1:CB502""))},""select * where Col1='""&amp;$A77&amp;""'""),""&gt;0"")"),"#DIV/0!")</f>
        <v>#DIV/0!</v>
      </c>
      <c r="S77" s="48" t="str">
        <f>IFERROR(__xludf.DUMMYFUNCTION("AVERAGEIF(QUERY({TRANSPOSE(IMPORTRANGE(""https://docs.google.com/spreadsheets/d/1PmUbHfZJzt7siSQTWGIhsEF35X21ca3eAvUqMAEdSJU/edit?usp=share_link"",""IN-案例損失機率!BS1:CB502""))},""select * where Col1='""&amp;$A77&amp;""'""),""&gt;0"")"),"#DIV/0!")</f>
        <v>#DIV/0!</v>
      </c>
      <c r="T77" s="48" t="str">
        <f>IFERROR(__xludf.DUMMYFUNCTION("AVERAGEIF(QUERY({TRANSPOSE(IMPORTRANGE(""https://docs.google.com/spreadsheets/d/1xAvmV1dqJN_ClTObvDEwOHmYidNfyL0iyWqhz4cxRUs/edit?usp=sharing"",""IN-案例損失機率!BS1:CB502""))},""select * where Col1='""&amp;$A77&amp;""'""),""&gt;0"")"),"#DIV/0!")</f>
        <v>#DIV/0!</v>
      </c>
      <c r="U77" s="48" t="str">
        <f>IFERROR(__xludf.DUMMYFUNCTION("AVERAGEIF(QUERY({TRANSPOSE(IMPORTRANGE(""https://docs.google.com/spreadsheets/d/1K-U1VOEkekSkvIuOTLramDSL5l6pb7stCKk-oIY8laE/edit?usp=share_link"",""IN-案例損失機率!BS1:CB502""))},""select * where Col1='""&amp;$A77&amp;""'""),""&gt;0"")"),"#DIV/0!")</f>
        <v>#DIV/0!</v>
      </c>
      <c r="V77" s="48" t="str">
        <f>IFERROR(__xludf.DUMMYFUNCTION("AVERAGEIF(QUERY({TRANSPOSE(IMPORTRANGE(""https://docs.google.com/spreadsheets/d/1Jm7uRJI6pOxy50jc0ZwXeixnUp6UO-mcnc53mLlV9lo/edit?usp=share_link"",""IN-案例損失機率!BS1:CB502""))},""select * where Col1='""&amp;$A77&amp;""'""),""&gt;0"")"),"#DIV/0!")</f>
        <v>#DIV/0!</v>
      </c>
      <c r="W77" s="48" t="str">
        <f>IFERROR(__xludf.DUMMYFUNCTION("AVERAGEIF(QUERY({TRANSPOSE(IMPORTRANGE(""https://docs.google.com/spreadsheets/d/1432r4Q6gFqKJ-l9xtbjR9no5K78N0hYLEmTJj5Y2aNY/edit?usp=share_link"",""IN-案例損失機率!BS1:CB502""))},""select * where Col1='""&amp;$A77&amp;""'""),""&gt;0"")"),"#DIV/0!")</f>
        <v>#DIV/0!</v>
      </c>
      <c r="X77" s="48" t="str">
        <f>IFERROR(__xludf.DUMMYFUNCTION("AVERAGEIF(QUERY({TRANSPOSE(IMPORTRANGE(""https://docs.google.com/spreadsheets/d/1DVXEaZ9hcV9qu8VolurcNxY5V8gQ8LsIi5a85Wsw9Po/edit?usp=share_link"",""IN-案例損失機率!BS1:CB502""))},""select * where Col1='""&amp;$A77&amp;""'""),""&gt;0"")"),"#DIV/0!")</f>
        <v>#DIV/0!</v>
      </c>
      <c r="Y77" s="48" t="str">
        <f>IFERROR(__xludf.DUMMYFUNCTION("AVERAGEIF(QUERY({TRANSPOSE(IMPORTRANGE(""https://docs.google.com/spreadsheets/d/1IcFK7Y-5zkWAlUD5cpc1mAs86lmwve_bgLw3wdZig8E/edit?usp=share_link"",""IN-案例損失機率!BS1:CB502""))},""select * where Col1='""&amp;$A77&amp;""'""),""&gt;0"")"),"#DIV/0!")</f>
        <v>#DIV/0!</v>
      </c>
      <c r="Z77" s="48" t="str">
        <f>IFERROR(__xludf.DUMMYFUNCTION("AVERAGEIF(QUERY({TRANSPOSE(IMPORTRANGE(""https://docs.google.com/spreadsheets/d/1Ixl8jtNz2EiMLY_QYD63IRT4j7L627seq4sLK3YISsw/edit?usp=share_link"",""IN-案例損失機率!BS1:CB502""))},""select * where Col1='""&amp;$A77&amp;""'""),""&gt;0"")"),"#DIV/0!")</f>
        <v>#DIV/0!</v>
      </c>
      <c r="AA77" s="48" t="str">
        <f>IFERROR(__xludf.DUMMYFUNCTION("AVERAGEIF(QUERY({TRANSPOSE(IMPORTRANGE(""https://docs.google.com/spreadsheets/d/1dJl4U62GKA5t7aapzzY2_9dSeZDTolcdr_bPV4nnAkw/edit?usp=share_link"",""IN-案例損失機率!BS1:CB502""))},""select * where Col1='""&amp;$A77&amp;""'""),""&gt;0"")"),"#DIV/0!")</f>
        <v>#DIV/0!</v>
      </c>
      <c r="AB77" s="48" t="str">
        <f>IFERROR(__xludf.DUMMYFUNCTION("AVERAGEIF(QUERY({TRANSPOSE(IMPORTRANGE(""https://docs.google.com/spreadsheets/d/1AMhlPsxJ_ORVhDRWyKbwTnx4gSymsO3qxr_6ZOoP86Q/edit?usp=share_link"",""IN-案例損失機率!BS1:CB502""))},""select * where Col1='""&amp;$A77&amp;""'""),""&gt;0"")"),"#DIV/0!")</f>
        <v>#DIV/0!</v>
      </c>
    </row>
    <row r="78" ht="30.0" customHeight="1">
      <c r="A78" s="45" t="s">
        <v>230</v>
      </c>
      <c r="B78" s="49" t="str">
        <f>IFERROR(__xludf.DUMMYFUNCTION("AVERAGEIF(QUERY({TRANSPOSE(IMPORTRANGE(""https://docs.google.com/spreadsheets/d/1YYNUZ9RW9034EMLDp5-m19i6R-xdTe70wberwaq-8zs/edit#gid=1778725847"",""IN-案例損失機率!BS1:CB502""))},""select * where Col1='""&amp;$A78&amp;""'""),""&gt;0"")"),"#DIV/0!")</f>
        <v>#DIV/0!</v>
      </c>
      <c r="C78" s="49" t="str">
        <f>IFERROR(__xludf.DUMMYFUNCTION("AVERAGEIF(QUERY({TRANSPOSE(IMPORTRANGE(""https://docs.google.com/spreadsheets/d/1_iJCYlYq4CcYNKhor4zgSP188oNelfImt8z59yoPJUc/edit?usp=share_link"",""IN-案例損失機率!BS1:CB502""))},""select * where Col1='""&amp;$A78&amp;""'""),""&gt;0"")"),"#DIV/0!")</f>
        <v>#DIV/0!</v>
      </c>
      <c r="D78" s="49" t="str">
        <f>IFERROR(__xludf.DUMMYFUNCTION("AVERAGEIF(QUERY({TRANSPOSE(IMPORTRANGE(""https://docs.google.com/spreadsheets/d/1kujxI94YuL9OSXWn6J6vWxv26Yj3pYgijIVivfOQPYk/edit?usp=share_link"",""IN-案例損失機率!BS1:CB502""))},""select * where Col1='""&amp;$A78&amp;""'""),""&gt;0"")"),"#DIV/0!")</f>
        <v>#DIV/0!</v>
      </c>
      <c r="E78" s="49" t="str">
        <f>IFERROR(__xludf.DUMMYFUNCTION("AVERAGEIF(QUERY({TRANSPOSE(IMPORTRANGE(""https://docs.google.com/spreadsheets/d/1U8udSCZ_QzoMBI6FBD9n_ubwu7PxMrD693JcQcNJpbc/edit?usp=share_link"",""IN-案例損失機率!BS1:CB502""))},""select * where Col1='""&amp;$A78&amp;""'""),""&gt;0"")"),"#DIV/0!")</f>
        <v>#DIV/0!</v>
      </c>
      <c r="F78" s="49" t="str">
        <f>IFERROR(__xludf.DUMMYFUNCTION("AVERAGEIF(QUERY({TRANSPOSE(IMPORTRANGE(""https://docs.google.com/spreadsheets/d/1M12lEnX_CHjDSTgWhN-WfG1etRC2LDWL58Z2o2sS0xE/edit?usp=share_link"",""IN-案例損失機率!BS1:CB502""))},""select * where Col1='""&amp;$A78&amp;""'""),""&gt;0"")"),"#DIV/0!")</f>
        <v>#DIV/0!</v>
      </c>
      <c r="G78" s="49" t="str">
        <f>IFERROR(__xludf.DUMMYFUNCTION("AVERAGEIF(QUERY({TRANSPOSE(IMPORTRANGE(""https://docs.google.com/spreadsheets/d/1S7pxpAN5Ncwwo59e1mhP5kasoSyiC1U3a_9vaq0MPlk/edit?usp=share_link"",""IN-案例損失機率!BS1:CB502""))},""select * where Col1='""&amp;$A78&amp;""'""),""&gt;0"")"),"#DIV/0!")</f>
        <v>#DIV/0!</v>
      </c>
      <c r="H78" s="49" t="str">
        <f>IFERROR(__xludf.DUMMYFUNCTION("AVERAGEIF(QUERY({TRANSPOSE(IMPORTRANGE(""https://docs.google.com/spreadsheets/d/1swlyjPL_3sDDfrJGrQny4r-QrjwgXeCGmP1u3YZ_-ms/edit?usp=share_link"",""IN-案例損失機率!BS1:CB502""))},""select * where Col1='""&amp;$A78&amp;""'""),""&gt;0"")"),"#DIV/0!")</f>
        <v>#DIV/0!</v>
      </c>
      <c r="I78" s="49" t="str">
        <f>IFERROR(__xludf.DUMMYFUNCTION("AVERAGEIF(QUERY({TRANSPOSE(IMPORTRANGE(""https://docs.google.com/spreadsheets/d/1qIf_B6VTAz6kngi0d8IjodYhVsIq-RV-31ghjlJHm-A/edit?usp=share_link"",""IN-案例損失機率!BS1:CB502""))},""select * where Col1='""&amp;$A78&amp;""'""),""&gt;0"")"),"#DIV/0!")</f>
        <v>#DIV/0!</v>
      </c>
      <c r="J78" s="49" t="str">
        <f>IFERROR(__xludf.DUMMYFUNCTION("AVERAGEIF(QUERY({TRANSPOSE(IMPORTRANGE(""https://docs.google.com/spreadsheets/d/1qfSt4Um3H5pMCqFySctVsMhprozDdhubgibRML1BPi4/edit?usp=share_link"",""IN-案例損失機率!BS1:CB502""))},""select * where Col1='""&amp;$A78&amp;""'""),""&gt;0"")"),"#DIV/0!")</f>
        <v>#DIV/0!</v>
      </c>
      <c r="K78" s="49" t="str">
        <f>IFERROR(__xludf.DUMMYFUNCTION("AVERAGEIF(QUERY({TRANSPOSE(IMPORTRANGE(""https://docs.google.com/spreadsheets/d/1V6tsygD1UFo9qrXN5fMConFU-KfSDWoR-aMUe8usYOg/edit?usp=share_link"",""IN-案例損失機率!BS1:CB502""))},""select * where Col1='""&amp;$A78&amp;""'""),""&gt;0"")"),"#DIV/0!")</f>
        <v>#DIV/0!</v>
      </c>
      <c r="L78" s="49" t="str">
        <f>IFERROR(__xludf.DUMMYFUNCTION("AVERAGEIF(QUERY({TRANSPOSE(IMPORTRANGE(""https://docs.google.com/spreadsheets/d/1_VCKf56QAmF0gpPF9ww3-uf7meSC9NZD2iLJ3YdNePM/edit?usp=share_link"",""IN-案例損失機率!BS1:CB502""))},""select * where Col1='""&amp;$A78&amp;""'""),""&gt;0"")"),"#DIV/0!")</f>
        <v>#DIV/0!</v>
      </c>
      <c r="M78" s="49" t="str">
        <f>IFERROR(__xludf.DUMMYFUNCTION("AVERAGEIF(QUERY({TRANSPOSE(IMPORTRANGE(""https://docs.google.com/spreadsheets/d/1RdNC4G3MORnnCixr7bZSlGgUGlE5RAADrt7YnSratHE/edit?usp=share_link"",""IN-案例損失機率!BS1:CB502""))},""select * where Col1='""&amp;$A78&amp;""'""),""&gt;0"")"),"#DIV/0!")</f>
        <v>#DIV/0!</v>
      </c>
      <c r="N78" s="49" t="str">
        <f>IFERROR(__xludf.DUMMYFUNCTION("AVERAGEIF(QUERY({TRANSPOSE(IMPORTRANGE(""https://docs.google.com/spreadsheets/d/1gC8hxK8PSzlgX-mN7fwX87dn5gLO10u3nIfnTiNWbuA/edit?usp=share_link"",""IN-案例損失機率!BS1:CB502""))},""select * where Col1='""&amp;$A78&amp;""'""),""&gt;0"")"),"#DIV/0!")</f>
        <v>#DIV/0!</v>
      </c>
      <c r="O78" s="49" t="str">
        <f>IFERROR(__xludf.DUMMYFUNCTION("AVERAGEIF(QUERY({TRANSPOSE(IMPORTRANGE(""https://docs.google.com/spreadsheets/d/1B8cPiZeIcOn-Qd3JgkHKMcjZB4fzL4_ujlvGw3F7sHM/edit?usp=share_link"",""IN-案例損失機率!BS1:CB502""))},""select * where Col1='""&amp;$A78&amp;""'""),""&gt;0"")"),"#DIV/0!")</f>
        <v>#DIV/0!</v>
      </c>
      <c r="P78" s="49" t="str">
        <f>IFERROR(__xludf.DUMMYFUNCTION("AVERAGEIF(QUERY({TRANSPOSE(IMPORTRANGE(""https://docs.google.com/spreadsheets/d/1U5S65h0MZPz8O8wfa1YOCM6kBTN1_8zRHlH6CIisNzg/edit#gid=1778725847"",""IN-案例損失機率!BS1:CB502""))},""select * where Col1='""&amp;$A78&amp;""'""),""&gt;0"")"),"#DIV/0!")</f>
        <v>#DIV/0!</v>
      </c>
      <c r="Q78" s="49" t="str">
        <f>IFERROR(__xludf.DUMMYFUNCTION("AVERAGEIF(QUERY({TRANSPOSE(IMPORTRANGE(""https://docs.google.com/spreadsheets/d/1tNYDxpMCjr8OhGILTiJmjMlz99VcOsC03_c_EZHBCac/edit?usp=share_link"",""IN-案例損失機率!BS1:CB502""))},""select * where Col1='""&amp;$A78&amp;""'""),""&gt;0"")"),"#DIV/0!")</f>
        <v>#DIV/0!</v>
      </c>
      <c r="R78" s="49" t="str">
        <f>IFERROR(__xludf.DUMMYFUNCTION("AVERAGEIF(QUERY({TRANSPOSE(IMPORTRANGE(""https://docs.google.com/spreadsheets/d/1vZozQ5iQ5VrH7k7m6S9TXIEHTDthf_o6vyslDgZcn5Q/edit?usp=share_link"",""IN-案例損失機率!BS1:CB502""))},""select * where Col1='""&amp;$A78&amp;""'""),""&gt;0"")"),"#DIV/0!")</f>
        <v>#DIV/0!</v>
      </c>
      <c r="S78" s="49" t="str">
        <f>IFERROR(__xludf.DUMMYFUNCTION("AVERAGEIF(QUERY({TRANSPOSE(IMPORTRANGE(""https://docs.google.com/spreadsheets/d/1PmUbHfZJzt7siSQTWGIhsEF35X21ca3eAvUqMAEdSJU/edit?usp=share_link"",""IN-案例損失機率!BS1:CB502""))},""select * where Col1='""&amp;$A78&amp;""'""),""&gt;0"")"),"#DIV/0!")</f>
        <v>#DIV/0!</v>
      </c>
      <c r="T78" s="49" t="str">
        <f>IFERROR(__xludf.DUMMYFUNCTION("AVERAGEIF(QUERY({TRANSPOSE(IMPORTRANGE(""https://docs.google.com/spreadsheets/d/1xAvmV1dqJN_ClTObvDEwOHmYidNfyL0iyWqhz4cxRUs/edit?usp=sharing"",""IN-案例損失機率!BS1:CB502""))},""select * where Col1='""&amp;$A78&amp;""'""),""&gt;0"")"),"#DIV/0!")</f>
        <v>#DIV/0!</v>
      </c>
      <c r="U78" s="49" t="str">
        <f>IFERROR(__xludf.DUMMYFUNCTION("AVERAGEIF(QUERY({TRANSPOSE(IMPORTRANGE(""https://docs.google.com/spreadsheets/d/1K-U1VOEkekSkvIuOTLramDSL5l6pb7stCKk-oIY8laE/edit?usp=share_link"",""IN-案例損失機率!BS1:CB502""))},""select * where Col1='""&amp;$A78&amp;""'""),""&gt;0"")"),"#DIV/0!")</f>
        <v>#DIV/0!</v>
      </c>
      <c r="V78" s="49" t="str">
        <f>IFERROR(__xludf.DUMMYFUNCTION("AVERAGEIF(QUERY({TRANSPOSE(IMPORTRANGE(""https://docs.google.com/spreadsheets/d/1Jm7uRJI6pOxy50jc0ZwXeixnUp6UO-mcnc53mLlV9lo/edit?usp=share_link"",""IN-案例損失機率!BS1:CB502""))},""select * where Col1='""&amp;$A78&amp;""'""),""&gt;0"")"),"#DIV/0!")</f>
        <v>#DIV/0!</v>
      </c>
      <c r="W78" s="49" t="str">
        <f>IFERROR(__xludf.DUMMYFUNCTION("AVERAGEIF(QUERY({TRANSPOSE(IMPORTRANGE(""https://docs.google.com/spreadsheets/d/1432r4Q6gFqKJ-l9xtbjR9no5K78N0hYLEmTJj5Y2aNY/edit?usp=share_link"",""IN-案例損失機率!BS1:CB502""))},""select * where Col1='""&amp;$A78&amp;""'""),""&gt;0"")"),"#DIV/0!")</f>
        <v>#DIV/0!</v>
      </c>
      <c r="X78" s="49" t="str">
        <f>IFERROR(__xludf.DUMMYFUNCTION("AVERAGEIF(QUERY({TRANSPOSE(IMPORTRANGE(""https://docs.google.com/spreadsheets/d/1DVXEaZ9hcV9qu8VolurcNxY5V8gQ8LsIi5a85Wsw9Po/edit?usp=share_link"",""IN-案例損失機率!BS1:CB502""))},""select * where Col1='""&amp;$A78&amp;""'""),""&gt;0"")"),"#DIV/0!")</f>
        <v>#DIV/0!</v>
      </c>
      <c r="Y78" s="49" t="str">
        <f>IFERROR(__xludf.DUMMYFUNCTION("AVERAGEIF(QUERY({TRANSPOSE(IMPORTRANGE(""https://docs.google.com/spreadsheets/d/1IcFK7Y-5zkWAlUD5cpc1mAs86lmwve_bgLw3wdZig8E/edit?usp=share_link"",""IN-案例損失機率!BS1:CB502""))},""select * where Col1='""&amp;$A78&amp;""'""),""&gt;0"")"),"#DIV/0!")</f>
        <v>#DIV/0!</v>
      </c>
      <c r="Z78" s="49" t="str">
        <f>IFERROR(__xludf.DUMMYFUNCTION("AVERAGEIF(QUERY({TRANSPOSE(IMPORTRANGE(""https://docs.google.com/spreadsheets/d/1Ixl8jtNz2EiMLY_QYD63IRT4j7L627seq4sLK3YISsw/edit?usp=share_link"",""IN-案例損失機率!BS1:CB502""))},""select * where Col1='""&amp;$A78&amp;""'""),""&gt;0"")"),"#DIV/0!")</f>
        <v>#DIV/0!</v>
      </c>
      <c r="AA78" s="49" t="str">
        <f>IFERROR(__xludf.DUMMYFUNCTION("AVERAGEIF(QUERY({TRANSPOSE(IMPORTRANGE(""https://docs.google.com/spreadsheets/d/1dJl4U62GKA5t7aapzzY2_9dSeZDTolcdr_bPV4nnAkw/edit?usp=share_link"",""IN-案例損失機率!BS1:CB502""))},""select * where Col1='""&amp;$A78&amp;""'""),""&gt;0"")"),"#DIV/0!")</f>
        <v>#DIV/0!</v>
      </c>
      <c r="AB78" s="49" t="str">
        <f>IFERROR(__xludf.DUMMYFUNCTION("AVERAGEIF(QUERY({TRANSPOSE(IMPORTRANGE(""https://docs.google.com/spreadsheets/d/1AMhlPsxJ_ORVhDRWyKbwTnx4gSymsO3qxr_6ZOoP86Q/edit?usp=share_link"",""IN-案例損失機率!BS1:CB502""))},""select * where Col1='""&amp;$A78&amp;""'""),""&gt;0"")"),"#DIV/0!")</f>
        <v>#DIV/0!</v>
      </c>
    </row>
    <row r="79" ht="30.0" customHeight="1">
      <c r="A79" s="45" t="s">
        <v>231</v>
      </c>
      <c r="B79" s="48" t="str">
        <f>IFERROR(__xludf.DUMMYFUNCTION("AVERAGEIF(QUERY({TRANSPOSE(IMPORTRANGE(""https://docs.google.com/spreadsheets/d/1YYNUZ9RW9034EMLDp5-m19i6R-xdTe70wberwaq-8zs/edit#gid=1778725847"",""IN-案例損失機率!BS1:CB502""))},""select * where Col1='""&amp;$A79&amp;""'""),""&gt;0"")"),"#DIV/0!")</f>
        <v>#DIV/0!</v>
      </c>
      <c r="C79" s="48" t="str">
        <f>IFERROR(__xludf.DUMMYFUNCTION("AVERAGEIF(QUERY({TRANSPOSE(IMPORTRANGE(""https://docs.google.com/spreadsheets/d/1_iJCYlYq4CcYNKhor4zgSP188oNelfImt8z59yoPJUc/edit?usp=share_link"",""IN-案例損失機率!BS1:CB502""))},""select * where Col1='""&amp;$A79&amp;""'""),""&gt;0"")"),"#DIV/0!")</f>
        <v>#DIV/0!</v>
      </c>
      <c r="D79" s="48" t="str">
        <f>IFERROR(__xludf.DUMMYFUNCTION("AVERAGEIF(QUERY({TRANSPOSE(IMPORTRANGE(""https://docs.google.com/spreadsheets/d/1kujxI94YuL9OSXWn6J6vWxv26Yj3pYgijIVivfOQPYk/edit?usp=share_link"",""IN-案例損失機率!BS1:CB502""))},""select * where Col1='""&amp;$A79&amp;""'""),""&gt;0"")"),"#DIV/0!")</f>
        <v>#DIV/0!</v>
      </c>
      <c r="E79" s="48" t="str">
        <f>IFERROR(__xludf.DUMMYFUNCTION("AVERAGEIF(QUERY({TRANSPOSE(IMPORTRANGE(""https://docs.google.com/spreadsheets/d/1U8udSCZ_QzoMBI6FBD9n_ubwu7PxMrD693JcQcNJpbc/edit?usp=share_link"",""IN-案例損失機率!BS1:CB502""))},""select * where Col1='""&amp;$A79&amp;""'""),""&gt;0"")"),"#DIV/0!")</f>
        <v>#DIV/0!</v>
      </c>
      <c r="F79" s="48" t="str">
        <f>IFERROR(__xludf.DUMMYFUNCTION("AVERAGEIF(QUERY({TRANSPOSE(IMPORTRANGE(""https://docs.google.com/spreadsheets/d/1M12lEnX_CHjDSTgWhN-WfG1etRC2LDWL58Z2o2sS0xE/edit?usp=share_link"",""IN-案例損失機率!BS1:CB502""))},""select * where Col1='""&amp;$A79&amp;""'""),""&gt;0"")"),"#DIV/0!")</f>
        <v>#DIV/0!</v>
      </c>
      <c r="G79" s="48" t="str">
        <f>IFERROR(__xludf.DUMMYFUNCTION("AVERAGEIF(QUERY({TRANSPOSE(IMPORTRANGE(""https://docs.google.com/spreadsheets/d/1S7pxpAN5Ncwwo59e1mhP5kasoSyiC1U3a_9vaq0MPlk/edit?usp=share_link"",""IN-案例損失機率!BS1:CB502""))},""select * where Col1='""&amp;$A79&amp;""'""),""&gt;0"")"),"#DIV/0!")</f>
        <v>#DIV/0!</v>
      </c>
      <c r="H79" s="48" t="str">
        <f>IFERROR(__xludf.DUMMYFUNCTION("AVERAGEIF(QUERY({TRANSPOSE(IMPORTRANGE(""https://docs.google.com/spreadsheets/d/1swlyjPL_3sDDfrJGrQny4r-QrjwgXeCGmP1u3YZ_-ms/edit?usp=share_link"",""IN-案例損失機率!BS1:CB502""))},""select * where Col1='""&amp;$A79&amp;""'""),""&gt;0"")"),"#DIV/0!")</f>
        <v>#DIV/0!</v>
      </c>
      <c r="I79" s="48" t="str">
        <f>IFERROR(__xludf.DUMMYFUNCTION("AVERAGEIF(QUERY({TRANSPOSE(IMPORTRANGE(""https://docs.google.com/spreadsheets/d/1qIf_B6VTAz6kngi0d8IjodYhVsIq-RV-31ghjlJHm-A/edit?usp=share_link"",""IN-案例損失機率!BS1:CB502""))},""select * where Col1='""&amp;$A79&amp;""'""),""&gt;0"")"),"#DIV/0!")</f>
        <v>#DIV/0!</v>
      </c>
      <c r="J79" s="48" t="str">
        <f>IFERROR(__xludf.DUMMYFUNCTION("AVERAGEIF(QUERY({TRANSPOSE(IMPORTRANGE(""https://docs.google.com/spreadsheets/d/1qfSt4Um3H5pMCqFySctVsMhprozDdhubgibRML1BPi4/edit?usp=share_link"",""IN-案例損失機率!BS1:CB502""))},""select * where Col1='""&amp;$A79&amp;""'""),""&gt;0"")"),"#DIV/0!")</f>
        <v>#DIV/0!</v>
      </c>
      <c r="K79" s="48" t="str">
        <f>IFERROR(__xludf.DUMMYFUNCTION("AVERAGEIF(QUERY({TRANSPOSE(IMPORTRANGE(""https://docs.google.com/spreadsheets/d/1V6tsygD1UFo9qrXN5fMConFU-KfSDWoR-aMUe8usYOg/edit?usp=share_link"",""IN-案例損失機率!BS1:CB502""))},""select * where Col1='""&amp;$A79&amp;""'""),""&gt;0"")"),"#DIV/0!")</f>
        <v>#DIV/0!</v>
      </c>
      <c r="L79" s="48" t="str">
        <f>IFERROR(__xludf.DUMMYFUNCTION("AVERAGEIF(QUERY({TRANSPOSE(IMPORTRANGE(""https://docs.google.com/spreadsheets/d/1_VCKf56QAmF0gpPF9ww3-uf7meSC9NZD2iLJ3YdNePM/edit?usp=share_link"",""IN-案例損失機率!BS1:CB502""))},""select * where Col1='""&amp;$A79&amp;""'""),""&gt;0"")"),"#DIV/0!")</f>
        <v>#DIV/0!</v>
      </c>
      <c r="M79" s="48" t="str">
        <f>IFERROR(__xludf.DUMMYFUNCTION("AVERAGEIF(QUERY({TRANSPOSE(IMPORTRANGE(""https://docs.google.com/spreadsheets/d/1RdNC4G3MORnnCixr7bZSlGgUGlE5RAADrt7YnSratHE/edit?usp=share_link"",""IN-案例損失機率!BS1:CB502""))},""select * where Col1='""&amp;$A79&amp;""'""),""&gt;0"")"),"#DIV/0!")</f>
        <v>#DIV/0!</v>
      </c>
      <c r="N79" s="48" t="str">
        <f>IFERROR(__xludf.DUMMYFUNCTION("AVERAGEIF(QUERY({TRANSPOSE(IMPORTRANGE(""https://docs.google.com/spreadsheets/d/1gC8hxK8PSzlgX-mN7fwX87dn5gLO10u3nIfnTiNWbuA/edit?usp=share_link"",""IN-案例損失機率!BS1:CB502""))},""select * where Col1='""&amp;$A79&amp;""'""),""&gt;0"")"),"#DIV/0!")</f>
        <v>#DIV/0!</v>
      </c>
      <c r="O79" s="48" t="str">
        <f>IFERROR(__xludf.DUMMYFUNCTION("AVERAGEIF(QUERY({TRANSPOSE(IMPORTRANGE(""https://docs.google.com/spreadsheets/d/1B8cPiZeIcOn-Qd3JgkHKMcjZB4fzL4_ujlvGw3F7sHM/edit?usp=share_link"",""IN-案例損失機率!BS1:CB502""))},""select * where Col1='""&amp;$A79&amp;""'""),""&gt;0"")"),"#DIV/0!")</f>
        <v>#DIV/0!</v>
      </c>
      <c r="P79" s="48" t="str">
        <f>IFERROR(__xludf.DUMMYFUNCTION("AVERAGEIF(QUERY({TRANSPOSE(IMPORTRANGE(""https://docs.google.com/spreadsheets/d/1U5S65h0MZPz8O8wfa1YOCM6kBTN1_8zRHlH6CIisNzg/edit#gid=1778725847"",""IN-案例損失機率!BS1:CB502""))},""select * where Col1='""&amp;$A79&amp;""'""),""&gt;0"")"),"#DIV/0!")</f>
        <v>#DIV/0!</v>
      </c>
      <c r="Q79" s="48" t="str">
        <f>IFERROR(__xludf.DUMMYFUNCTION("AVERAGEIF(QUERY({TRANSPOSE(IMPORTRANGE(""https://docs.google.com/spreadsheets/d/1tNYDxpMCjr8OhGILTiJmjMlz99VcOsC03_c_EZHBCac/edit?usp=share_link"",""IN-案例損失機率!BS1:CB502""))},""select * where Col1='""&amp;$A79&amp;""'""),""&gt;0"")"),"#DIV/0!")</f>
        <v>#DIV/0!</v>
      </c>
      <c r="R79" s="48" t="str">
        <f>IFERROR(__xludf.DUMMYFUNCTION("AVERAGEIF(QUERY({TRANSPOSE(IMPORTRANGE(""https://docs.google.com/spreadsheets/d/1vZozQ5iQ5VrH7k7m6S9TXIEHTDthf_o6vyslDgZcn5Q/edit?usp=share_link"",""IN-案例損失機率!BS1:CB502""))},""select * where Col1='""&amp;$A79&amp;""'""),""&gt;0"")"),"#DIV/0!")</f>
        <v>#DIV/0!</v>
      </c>
      <c r="S79" s="48" t="str">
        <f>IFERROR(__xludf.DUMMYFUNCTION("AVERAGEIF(QUERY({TRANSPOSE(IMPORTRANGE(""https://docs.google.com/spreadsheets/d/1PmUbHfZJzt7siSQTWGIhsEF35X21ca3eAvUqMAEdSJU/edit?usp=share_link"",""IN-案例損失機率!BS1:CB502""))},""select * where Col1='""&amp;$A79&amp;""'""),""&gt;0"")"),"#DIV/0!")</f>
        <v>#DIV/0!</v>
      </c>
      <c r="T79" s="48" t="str">
        <f>IFERROR(__xludf.DUMMYFUNCTION("AVERAGEIF(QUERY({TRANSPOSE(IMPORTRANGE(""https://docs.google.com/spreadsheets/d/1xAvmV1dqJN_ClTObvDEwOHmYidNfyL0iyWqhz4cxRUs/edit?usp=sharing"",""IN-案例損失機率!BS1:CB502""))},""select * where Col1='""&amp;$A79&amp;""'""),""&gt;0"")"),"#DIV/0!")</f>
        <v>#DIV/0!</v>
      </c>
      <c r="U79" s="48" t="str">
        <f>IFERROR(__xludf.DUMMYFUNCTION("AVERAGEIF(QUERY({TRANSPOSE(IMPORTRANGE(""https://docs.google.com/spreadsheets/d/1K-U1VOEkekSkvIuOTLramDSL5l6pb7stCKk-oIY8laE/edit?usp=share_link"",""IN-案例損失機率!BS1:CB502""))},""select * where Col1='""&amp;$A79&amp;""'""),""&gt;0"")"),"#DIV/0!")</f>
        <v>#DIV/0!</v>
      </c>
      <c r="V79" s="48" t="str">
        <f>IFERROR(__xludf.DUMMYFUNCTION("AVERAGEIF(QUERY({TRANSPOSE(IMPORTRANGE(""https://docs.google.com/spreadsheets/d/1Jm7uRJI6pOxy50jc0ZwXeixnUp6UO-mcnc53mLlV9lo/edit?usp=share_link"",""IN-案例損失機率!BS1:CB502""))},""select * where Col1='""&amp;$A79&amp;""'""),""&gt;0"")"),"#DIV/0!")</f>
        <v>#DIV/0!</v>
      </c>
      <c r="W79" s="48" t="str">
        <f>IFERROR(__xludf.DUMMYFUNCTION("AVERAGEIF(QUERY({TRANSPOSE(IMPORTRANGE(""https://docs.google.com/spreadsheets/d/1432r4Q6gFqKJ-l9xtbjR9no5K78N0hYLEmTJj5Y2aNY/edit?usp=share_link"",""IN-案例損失機率!BS1:CB502""))},""select * where Col1='""&amp;$A79&amp;""'""),""&gt;0"")"),"#DIV/0!")</f>
        <v>#DIV/0!</v>
      </c>
      <c r="X79" s="48" t="str">
        <f>IFERROR(__xludf.DUMMYFUNCTION("AVERAGEIF(QUERY({TRANSPOSE(IMPORTRANGE(""https://docs.google.com/spreadsheets/d/1DVXEaZ9hcV9qu8VolurcNxY5V8gQ8LsIi5a85Wsw9Po/edit?usp=share_link"",""IN-案例損失機率!BS1:CB502""))},""select * where Col1='""&amp;$A79&amp;""'""),""&gt;0"")"),"#DIV/0!")</f>
        <v>#DIV/0!</v>
      </c>
      <c r="Y79" s="48" t="str">
        <f>IFERROR(__xludf.DUMMYFUNCTION("AVERAGEIF(QUERY({TRANSPOSE(IMPORTRANGE(""https://docs.google.com/spreadsheets/d/1IcFK7Y-5zkWAlUD5cpc1mAs86lmwve_bgLw3wdZig8E/edit?usp=share_link"",""IN-案例損失機率!BS1:CB502""))},""select * where Col1='""&amp;$A79&amp;""'""),""&gt;0"")"),"#DIV/0!")</f>
        <v>#DIV/0!</v>
      </c>
      <c r="Z79" s="48" t="str">
        <f>IFERROR(__xludf.DUMMYFUNCTION("AVERAGEIF(QUERY({TRANSPOSE(IMPORTRANGE(""https://docs.google.com/spreadsheets/d/1Ixl8jtNz2EiMLY_QYD63IRT4j7L627seq4sLK3YISsw/edit?usp=share_link"",""IN-案例損失機率!BS1:CB502""))},""select * where Col1='""&amp;$A79&amp;""'""),""&gt;0"")"),"#DIV/0!")</f>
        <v>#DIV/0!</v>
      </c>
      <c r="AA79" s="48" t="str">
        <f>IFERROR(__xludf.DUMMYFUNCTION("AVERAGEIF(QUERY({TRANSPOSE(IMPORTRANGE(""https://docs.google.com/spreadsheets/d/1dJl4U62GKA5t7aapzzY2_9dSeZDTolcdr_bPV4nnAkw/edit?usp=share_link"",""IN-案例損失機率!BS1:CB502""))},""select * where Col1='""&amp;$A79&amp;""'""),""&gt;0"")"),"#DIV/0!")</f>
        <v>#DIV/0!</v>
      </c>
      <c r="AB79" s="48" t="str">
        <f>IFERROR(__xludf.DUMMYFUNCTION("AVERAGEIF(QUERY({TRANSPOSE(IMPORTRANGE(""https://docs.google.com/spreadsheets/d/1AMhlPsxJ_ORVhDRWyKbwTnx4gSymsO3qxr_6ZOoP86Q/edit?usp=share_link"",""IN-案例損失機率!BS1:CB502""))},""select * where Col1='""&amp;$A79&amp;""'""),""&gt;0"")"),"#DIV/0!")</f>
        <v>#DIV/0!</v>
      </c>
    </row>
    <row r="80" ht="30.0" customHeight="1">
      <c r="A80" s="45" t="s">
        <v>232</v>
      </c>
      <c r="B80" s="49" t="str">
        <f>IFERROR(__xludf.DUMMYFUNCTION("AVERAGEIF(QUERY({TRANSPOSE(IMPORTRANGE(""https://docs.google.com/spreadsheets/d/1YYNUZ9RW9034EMLDp5-m19i6R-xdTe70wberwaq-8zs/edit#gid=1778725847"",""IN-案例損失機率!BS1:CB502""))},""select * where Col1='""&amp;$A80&amp;""'""),""&gt;0"")"),"#DIV/0!")</f>
        <v>#DIV/0!</v>
      </c>
      <c r="C80" s="49" t="str">
        <f>IFERROR(__xludf.DUMMYFUNCTION("AVERAGEIF(QUERY({TRANSPOSE(IMPORTRANGE(""https://docs.google.com/spreadsheets/d/1_iJCYlYq4CcYNKhor4zgSP188oNelfImt8z59yoPJUc/edit?usp=share_link"",""IN-案例損失機率!BS1:CB502""))},""select * where Col1='""&amp;$A80&amp;""'""),""&gt;0"")"),"#DIV/0!")</f>
        <v>#DIV/0!</v>
      </c>
      <c r="D80" s="49" t="str">
        <f>IFERROR(__xludf.DUMMYFUNCTION("AVERAGEIF(QUERY({TRANSPOSE(IMPORTRANGE(""https://docs.google.com/spreadsheets/d/1kujxI94YuL9OSXWn6J6vWxv26Yj3pYgijIVivfOQPYk/edit?usp=share_link"",""IN-案例損失機率!BS1:CB502""))},""select * where Col1='""&amp;$A80&amp;""'""),""&gt;0"")"),"#DIV/0!")</f>
        <v>#DIV/0!</v>
      </c>
      <c r="E80" s="49" t="str">
        <f>IFERROR(__xludf.DUMMYFUNCTION("AVERAGEIF(QUERY({TRANSPOSE(IMPORTRANGE(""https://docs.google.com/spreadsheets/d/1U8udSCZ_QzoMBI6FBD9n_ubwu7PxMrD693JcQcNJpbc/edit?usp=share_link"",""IN-案例損失機率!BS1:CB502""))},""select * where Col1='""&amp;$A80&amp;""'""),""&gt;0"")"),"#DIV/0!")</f>
        <v>#DIV/0!</v>
      </c>
      <c r="F80" s="49" t="str">
        <f>IFERROR(__xludf.DUMMYFUNCTION("AVERAGEIF(QUERY({TRANSPOSE(IMPORTRANGE(""https://docs.google.com/spreadsheets/d/1M12lEnX_CHjDSTgWhN-WfG1etRC2LDWL58Z2o2sS0xE/edit?usp=share_link"",""IN-案例損失機率!BS1:CB502""))},""select * where Col1='""&amp;$A80&amp;""'""),""&gt;0"")"),"#DIV/0!")</f>
        <v>#DIV/0!</v>
      </c>
      <c r="G80" s="49" t="str">
        <f>IFERROR(__xludf.DUMMYFUNCTION("AVERAGEIF(QUERY({TRANSPOSE(IMPORTRANGE(""https://docs.google.com/spreadsheets/d/1S7pxpAN5Ncwwo59e1mhP5kasoSyiC1U3a_9vaq0MPlk/edit?usp=share_link"",""IN-案例損失機率!BS1:CB502""))},""select * where Col1='""&amp;$A80&amp;""'""),""&gt;0"")"),"#DIV/0!")</f>
        <v>#DIV/0!</v>
      </c>
      <c r="H80" s="49" t="str">
        <f>IFERROR(__xludf.DUMMYFUNCTION("AVERAGEIF(QUERY({TRANSPOSE(IMPORTRANGE(""https://docs.google.com/spreadsheets/d/1swlyjPL_3sDDfrJGrQny4r-QrjwgXeCGmP1u3YZ_-ms/edit?usp=share_link"",""IN-案例損失機率!BS1:CB502""))},""select * where Col1='""&amp;$A80&amp;""'""),""&gt;0"")"),"#DIV/0!")</f>
        <v>#DIV/0!</v>
      </c>
      <c r="I80" s="49" t="str">
        <f>IFERROR(__xludf.DUMMYFUNCTION("AVERAGEIF(QUERY({TRANSPOSE(IMPORTRANGE(""https://docs.google.com/spreadsheets/d/1qIf_B6VTAz6kngi0d8IjodYhVsIq-RV-31ghjlJHm-A/edit?usp=share_link"",""IN-案例損失機率!BS1:CB502""))},""select * where Col1='""&amp;$A80&amp;""'""),""&gt;0"")"),"#DIV/0!")</f>
        <v>#DIV/0!</v>
      </c>
      <c r="J80" s="49" t="str">
        <f>IFERROR(__xludf.DUMMYFUNCTION("AVERAGEIF(QUERY({TRANSPOSE(IMPORTRANGE(""https://docs.google.com/spreadsheets/d/1qfSt4Um3H5pMCqFySctVsMhprozDdhubgibRML1BPi4/edit?usp=share_link"",""IN-案例損失機率!BS1:CB502""))},""select * where Col1='""&amp;$A80&amp;""'""),""&gt;0"")"),"#DIV/0!")</f>
        <v>#DIV/0!</v>
      </c>
      <c r="K80" s="49" t="str">
        <f>IFERROR(__xludf.DUMMYFUNCTION("AVERAGEIF(QUERY({TRANSPOSE(IMPORTRANGE(""https://docs.google.com/spreadsheets/d/1V6tsygD1UFo9qrXN5fMConFU-KfSDWoR-aMUe8usYOg/edit?usp=share_link"",""IN-案例損失機率!BS1:CB502""))},""select * where Col1='""&amp;$A80&amp;""'""),""&gt;0"")"),"#DIV/0!")</f>
        <v>#DIV/0!</v>
      </c>
      <c r="L80" s="49" t="str">
        <f>IFERROR(__xludf.DUMMYFUNCTION("AVERAGEIF(QUERY({TRANSPOSE(IMPORTRANGE(""https://docs.google.com/spreadsheets/d/1_VCKf56QAmF0gpPF9ww3-uf7meSC9NZD2iLJ3YdNePM/edit?usp=share_link"",""IN-案例損失機率!BS1:CB502""))},""select * where Col1='""&amp;$A80&amp;""'""),""&gt;0"")"),"#DIV/0!")</f>
        <v>#DIV/0!</v>
      </c>
      <c r="M80" s="49" t="str">
        <f>IFERROR(__xludf.DUMMYFUNCTION("AVERAGEIF(QUERY({TRANSPOSE(IMPORTRANGE(""https://docs.google.com/spreadsheets/d/1RdNC4G3MORnnCixr7bZSlGgUGlE5RAADrt7YnSratHE/edit?usp=share_link"",""IN-案例損失機率!BS1:CB502""))},""select * where Col1='""&amp;$A80&amp;""'""),""&gt;0"")"),"#DIV/0!")</f>
        <v>#DIV/0!</v>
      </c>
      <c r="N80" s="49" t="str">
        <f>IFERROR(__xludf.DUMMYFUNCTION("AVERAGEIF(QUERY({TRANSPOSE(IMPORTRANGE(""https://docs.google.com/spreadsheets/d/1gC8hxK8PSzlgX-mN7fwX87dn5gLO10u3nIfnTiNWbuA/edit?usp=share_link"",""IN-案例損失機率!BS1:CB502""))},""select * where Col1='""&amp;$A80&amp;""'""),""&gt;0"")"),"#DIV/0!")</f>
        <v>#DIV/0!</v>
      </c>
      <c r="O80" s="49" t="str">
        <f>IFERROR(__xludf.DUMMYFUNCTION("AVERAGEIF(QUERY({TRANSPOSE(IMPORTRANGE(""https://docs.google.com/spreadsheets/d/1B8cPiZeIcOn-Qd3JgkHKMcjZB4fzL4_ujlvGw3F7sHM/edit?usp=share_link"",""IN-案例損失機率!BS1:CB502""))},""select * where Col1='""&amp;$A80&amp;""'""),""&gt;0"")"),"#DIV/0!")</f>
        <v>#DIV/0!</v>
      </c>
      <c r="P80" s="49" t="str">
        <f>IFERROR(__xludf.DUMMYFUNCTION("AVERAGEIF(QUERY({TRANSPOSE(IMPORTRANGE(""https://docs.google.com/spreadsheets/d/1U5S65h0MZPz8O8wfa1YOCM6kBTN1_8zRHlH6CIisNzg/edit#gid=1778725847"",""IN-案例損失機率!BS1:CB502""))},""select * where Col1='""&amp;$A80&amp;""'""),""&gt;0"")"),"#DIV/0!")</f>
        <v>#DIV/0!</v>
      </c>
      <c r="Q80" s="49" t="str">
        <f>IFERROR(__xludf.DUMMYFUNCTION("AVERAGEIF(QUERY({TRANSPOSE(IMPORTRANGE(""https://docs.google.com/spreadsheets/d/1tNYDxpMCjr8OhGILTiJmjMlz99VcOsC03_c_EZHBCac/edit?usp=share_link"",""IN-案例損失機率!BS1:CB502""))},""select * where Col1='""&amp;$A80&amp;""'""),""&gt;0"")"),"#DIV/0!")</f>
        <v>#DIV/0!</v>
      </c>
      <c r="R80" s="49" t="str">
        <f>IFERROR(__xludf.DUMMYFUNCTION("AVERAGEIF(QUERY({TRANSPOSE(IMPORTRANGE(""https://docs.google.com/spreadsheets/d/1vZozQ5iQ5VrH7k7m6S9TXIEHTDthf_o6vyslDgZcn5Q/edit?usp=share_link"",""IN-案例損失機率!BS1:CB502""))},""select * where Col1='""&amp;$A80&amp;""'""),""&gt;0"")"),"#DIV/0!")</f>
        <v>#DIV/0!</v>
      </c>
      <c r="S80" s="49" t="str">
        <f>IFERROR(__xludf.DUMMYFUNCTION("AVERAGEIF(QUERY({TRANSPOSE(IMPORTRANGE(""https://docs.google.com/spreadsheets/d/1PmUbHfZJzt7siSQTWGIhsEF35X21ca3eAvUqMAEdSJU/edit?usp=share_link"",""IN-案例損失機率!BS1:CB502""))},""select * where Col1='""&amp;$A80&amp;""'""),""&gt;0"")"),"#DIV/0!")</f>
        <v>#DIV/0!</v>
      </c>
      <c r="T80" s="49" t="str">
        <f>IFERROR(__xludf.DUMMYFUNCTION("AVERAGEIF(QUERY({TRANSPOSE(IMPORTRANGE(""https://docs.google.com/spreadsheets/d/1xAvmV1dqJN_ClTObvDEwOHmYidNfyL0iyWqhz4cxRUs/edit?usp=sharing"",""IN-案例損失機率!BS1:CB502""))},""select * where Col1='""&amp;$A80&amp;""'""),""&gt;0"")"),"#DIV/0!")</f>
        <v>#DIV/0!</v>
      </c>
      <c r="U80" s="49" t="str">
        <f>IFERROR(__xludf.DUMMYFUNCTION("AVERAGEIF(QUERY({TRANSPOSE(IMPORTRANGE(""https://docs.google.com/spreadsheets/d/1K-U1VOEkekSkvIuOTLramDSL5l6pb7stCKk-oIY8laE/edit?usp=share_link"",""IN-案例損失機率!BS1:CB502""))},""select * where Col1='""&amp;$A80&amp;""'""),""&gt;0"")"),"#DIV/0!")</f>
        <v>#DIV/0!</v>
      </c>
      <c r="V80" s="49" t="str">
        <f>IFERROR(__xludf.DUMMYFUNCTION("AVERAGEIF(QUERY({TRANSPOSE(IMPORTRANGE(""https://docs.google.com/spreadsheets/d/1Jm7uRJI6pOxy50jc0ZwXeixnUp6UO-mcnc53mLlV9lo/edit?usp=share_link"",""IN-案例損失機率!BS1:CB502""))},""select * where Col1='""&amp;$A80&amp;""'""),""&gt;0"")"),"#DIV/0!")</f>
        <v>#DIV/0!</v>
      </c>
      <c r="W80" s="49" t="str">
        <f>IFERROR(__xludf.DUMMYFUNCTION("AVERAGEIF(QUERY({TRANSPOSE(IMPORTRANGE(""https://docs.google.com/spreadsheets/d/1432r4Q6gFqKJ-l9xtbjR9no5K78N0hYLEmTJj5Y2aNY/edit?usp=share_link"",""IN-案例損失機率!BS1:CB502""))},""select * where Col1='""&amp;$A80&amp;""'""),""&gt;0"")"),"#DIV/0!")</f>
        <v>#DIV/0!</v>
      </c>
      <c r="X80" s="49" t="str">
        <f>IFERROR(__xludf.DUMMYFUNCTION("AVERAGEIF(QUERY({TRANSPOSE(IMPORTRANGE(""https://docs.google.com/spreadsheets/d/1DVXEaZ9hcV9qu8VolurcNxY5V8gQ8LsIi5a85Wsw9Po/edit?usp=share_link"",""IN-案例損失機率!BS1:CB502""))},""select * where Col1='""&amp;$A80&amp;""'""),""&gt;0"")"),"#DIV/0!")</f>
        <v>#DIV/0!</v>
      </c>
      <c r="Y80" s="49" t="str">
        <f>IFERROR(__xludf.DUMMYFUNCTION("AVERAGEIF(QUERY({TRANSPOSE(IMPORTRANGE(""https://docs.google.com/spreadsheets/d/1IcFK7Y-5zkWAlUD5cpc1mAs86lmwve_bgLw3wdZig8E/edit?usp=share_link"",""IN-案例損失機率!BS1:CB502""))},""select * where Col1='""&amp;$A80&amp;""'""),""&gt;0"")"),"#DIV/0!")</f>
        <v>#DIV/0!</v>
      </c>
      <c r="Z80" s="49" t="str">
        <f>IFERROR(__xludf.DUMMYFUNCTION("AVERAGEIF(QUERY({TRANSPOSE(IMPORTRANGE(""https://docs.google.com/spreadsheets/d/1Ixl8jtNz2EiMLY_QYD63IRT4j7L627seq4sLK3YISsw/edit?usp=share_link"",""IN-案例損失機率!BS1:CB502""))},""select * where Col1='""&amp;$A80&amp;""'""),""&gt;0"")"),"#DIV/0!")</f>
        <v>#DIV/0!</v>
      </c>
      <c r="AA80" s="49" t="str">
        <f>IFERROR(__xludf.DUMMYFUNCTION("AVERAGEIF(QUERY({TRANSPOSE(IMPORTRANGE(""https://docs.google.com/spreadsheets/d/1dJl4U62GKA5t7aapzzY2_9dSeZDTolcdr_bPV4nnAkw/edit?usp=share_link"",""IN-案例損失機率!BS1:CB502""))},""select * where Col1='""&amp;$A80&amp;""'""),""&gt;0"")"),"#DIV/0!")</f>
        <v>#DIV/0!</v>
      </c>
      <c r="AB80" s="49" t="str">
        <f>IFERROR(__xludf.DUMMYFUNCTION("AVERAGEIF(QUERY({TRANSPOSE(IMPORTRANGE(""https://docs.google.com/spreadsheets/d/1AMhlPsxJ_ORVhDRWyKbwTnx4gSymsO3qxr_6ZOoP86Q/edit?usp=share_link"",""IN-案例損失機率!BS1:CB502""))},""select * where Col1='""&amp;$A80&amp;""'""),""&gt;0"")"),"#DIV/0!")</f>
        <v>#DIV/0!</v>
      </c>
    </row>
    <row r="81" ht="30.0" customHeight="1">
      <c r="A81" s="45" t="s">
        <v>233</v>
      </c>
      <c r="B81" s="48" t="str">
        <f>IFERROR(__xludf.DUMMYFUNCTION("AVERAGEIF(QUERY({TRANSPOSE(IMPORTRANGE(""https://docs.google.com/spreadsheets/d/1YYNUZ9RW9034EMLDp5-m19i6R-xdTe70wberwaq-8zs/edit#gid=1778725847"",""IN-案例損失機率!BS1:CB502""))},""select * where Col1='""&amp;$A81&amp;""'""),""&gt;0"")"),"#DIV/0!")</f>
        <v>#DIV/0!</v>
      </c>
      <c r="C81" s="48" t="str">
        <f>IFERROR(__xludf.DUMMYFUNCTION("AVERAGEIF(QUERY({TRANSPOSE(IMPORTRANGE(""https://docs.google.com/spreadsheets/d/1_iJCYlYq4CcYNKhor4zgSP188oNelfImt8z59yoPJUc/edit?usp=share_link"",""IN-案例損失機率!BS1:CB502""))},""select * where Col1='""&amp;$A81&amp;""'""),""&gt;0"")"),"#DIV/0!")</f>
        <v>#DIV/0!</v>
      </c>
      <c r="D81" s="48" t="str">
        <f>IFERROR(__xludf.DUMMYFUNCTION("AVERAGEIF(QUERY({TRANSPOSE(IMPORTRANGE(""https://docs.google.com/spreadsheets/d/1kujxI94YuL9OSXWn6J6vWxv26Yj3pYgijIVivfOQPYk/edit?usp=share_link"",""IN-案例損失機率!BS1:CB502""))},""select * where Col1='""&amp;$A81&amp;""'""),""&gt;0"")"),"#DIV/0!")</f>
        <v>#DIV/0!</v>
      </c>
      <c r="E81" s="48" t="str">
        <f>IFERROR(__xludf.DUMMYFUNCTION("AVERAGEIF(QUERY({TRANSPOSE(IMPORTRANGE(""https://docs.google.com/spreadsheets/d/1U8udSCZ_QzoMBI6FBD9n_ubwu7PxMrD693JcQcNJpbc/edit?usp=share_link"",""IN-案例損失機率!BS1:CB502""))},""select * where Col1='""&amp;$A81&amp;""'""),""&gt;0"")"),"#DIV/0!")</f>
        <v>#DIV/0!</v>
      </c>
      <c r="F81" s="48" t="str">
        <f>IFERROR(__xludf.DUMMYFUNCTION("AVERAGEIF(QUERY({TRANSPOSE(IMPORTRANGE(""https://docs.google.com/spreadsheets/d/1M12lEnX_CHjDSTgWhN-WfG1etRC2LDWL58Z2o2sS0xE/edit?usp=share_link"",""IN-案例損失機率!BS1:CB502""))},""select * where Col1='""&amp;$A81&amp;""'""),""&gt;0"")"),"#DIV/0!")</f>
        <v>#DIV/0!</v>
      </c>
      <c r="G81" s="48" t="str">
        <f>IFERROR(__xludf.DUMMYFUNCTION("AVERAGEIF(QUERY({TRANSPOSE(IMPORTRANGE(""https://docs.google.com/spreadsheets/d/1S7pxpAN5Ncwwo59e1mhP5kasoSyiC1U3a_9vaq0MPlk/edit?usp=share_link"",""IN-案例損失機率!BS1:CB502""))},""select * where Col1='""&amp;$A81&amp;""'""),""&gt;0"")"),"#DIV/0!")</f>
        <v>#DIV/0!</v>
      </c>
      <c r="H81" s="48" t="str">
        <f>IFERROR(__xludf.DUMMYFUNCTION("AVERAGEIF(QUERY({TRANSPOSE(IMPORTRANGE(""https://docs.google.com/spreadsheets/d/1swlyjPL_3sDDfrJGrQny4r-QrjwgXeCGmP1u3YZ_-ms/edit?usp=share_link"",""IN-案例損失機率!BS1:CB502""))},""select * where Col1='""&amp;$A81&amp;""'""),""&gt;0"")"),"#DIV/0!")</f>
        <v>#DIV/0!</v>
      </c>
      <c r="I81" s="48" t="str">
        <f>IFERROR(__xludf.DUMMYFUNCTION("AVERAGEIF(QUERY({TRANSPOSE(IMPORTRANGE(""https://docs.google.com/spreadsheets/d/1qIf_B6VTAz6kngi0d8IjodYhVsIq-RV-31ghjlJHm-A/edit?usp=share_link"",""IN-案例損失機率!BS1:CB502""))},""select * where Col1='""&amp;$A81&amp;""'""),""&gt;0"")"),"#DIV/0!")</f>
        <v>#DIV/0!</v>
      </c>
      <c r="J81" s="48" t="str">
        <f>IFERROR(__xludf.DUMMYFUNCTION("AVERAGEIF(QUERY({TRANSPOSE(IMPORTRANGE(""https://docs.google.com/spreadsheets/d/1qfSt4Um3H5pMCqFySctVsMhprozDdhubgibRML1BPi4/edit?usp=share_link"",""IN-案例損失機率!BS1:CB502""))},""select * where Col1='""&amp;$A81&amp;""'""),""&gt;0"")"),"#DIV/0!")</f>
        <v>#DIV/0!</v>
      </c>
      <c r="K81" s="48" t="str">
        <f>IFERROR(__xludf.DUMMYFUNCTION("AVERAGEIF(QUERY({TRANSPOSE(IMPORTRANGE(""https://docs.google.com/spreadsheets/d/1V6tsygD1UFo9qrXN5fMConFU-KfSDWoR-aMUe8usYOg/edit?usp=share_link"",""IN-案例損失機率!BS1:CB502""))},""select * where Col1='""&amp;$A81&amp;""'""),""&gt;0"")"),"#DIV/0!")</f>
        <v>#DIV/0!</v>
      </c>
      <c r="L81" s="48" t="str">
        <f>IFERROR(__xludf.DUMMYFUNCTION("AVERAGEIF(QUERY({TRANSPOSE(IMPORTRANGE(""https://docs.google.com/spreadsheets/d/1_VCKf56QAmF0gpPF9ww3-uf7meSC9NZD2iLJ3YdNePM/edit?usp=share_link"",""IN-案例損失機率!BS1:CB502""))},""select * where Col1='""&amp;$A81&amp;""'""),""&gt;0"")"),"#DIV/0!")</f>
        <v>#DIV/0!</v>
      </c>
      <c r="M81" s="48" t="str">
        <f>IFERROR(__xludf.DUMMYFUNCTION("AVERAGEIF(QUERY({TRANSPOSE(IMPORTRANGE(""https://docs.google.com/spreadsheets/d/1RdNC4G3MORnnCixr7bZSlGgUGlE5RAADrt7YnSratHE/edit?usp=share_link"",""IN-案例損失機率!BS1:CB502""))},""select * where Col1='""&amp;$A81&amp;""'""),""&gt;0"")"),"#DIV/0!")</f>
        <v>#DIV/0!</v>
      </c>
      <c r="N81" s="48" t="str">
        <f>IFERROR(__xludf.DUMMYFUNCTION("AVERAGEIF(QUERY({TRANSPOSE(IMPORTRANGE(""https://docs.google.com/spreadsheets/d/1gC8hxK8PSzlgX-mN7fwX87dn5gLO10u3nIfnTiNWbuA/edit?usp=share_link"",""IN-案例損失機率!BS1:CB502""))},""select * where Col1='""&amp;$A81&amp;""'""),""&gt;0"")"),"#DIV/0!")</f>
        <v>#DIV/0!</v>
      </c>
      <c r="O81" s="48" t="str">
        <f>IFERROR(__xludf.DUMMYFUNCTION("AVERAGEIF(QUERY({TRANSPOSE(IMPORTRANGE(""https://docs.google.com/spreadsheets/d/1B8cPiZeIcOn-Qd3JgkHKMcjZB4fzL4_ujlvGw3F7sHM/edit?usp=share_link"",""IN-案例損失機率!BS1:CB502""))},""select * where Col1='""&amp;$A81&amp;""'""),""&gt;0"")"),"#DIV/0!")</f>
        <v>#DIV/0!</v>
      </c>
      <c r="P81" s="48" t="str">
        <f>IFERROR(__xludf.DUMMYFUNCTION("AVERAGEIF(QUERY({TRANSPOSE(IMPORTRANGE(""https://docs.google.com/spreadsheets/d/1U5S65h0MZPz8O8wfa1YOCM6kBTN1_8zRHlH6CIisNzg/edit#gid=1778725847"",""IN-案例損失機率!BS1:CB502""))},""select * where Col1='""&amp;$A81&amp;""'""),""&gt;0"")"),"#DIV/0!")</f>
        <v>#DIV/0!</v>
      </c>
      <c r="Q81" s="48" t="str">
        <f>IFERROR(__xludf.DUMMYFUNCTION("AVERAGEIF(QUERY({TRANSPOSE(IMPORTRANGE(""https://docs.google.com/spreadsheets/d/1tNYDxpMCjr8OhGILTiJmjMlz99VcOsC03_c_EZHBCac/edit?usp=share_link"",""IN-案例損失機率!BS1:CB502""))},""select * where Col1='""&amp;$A81&amp;""'""),""&gt;0"")"),"#DIV/0!")</f>
        <v>#DIV/0!</v>
      </c>
      <c r="R81" s="48" t="str">
        <f>IFERROR(__xludf.DUMMYFUNCTION("AVERAGEIF(QUERY({TRANSPOSE(IMPORTRANGE(""https://docs.google.com/spreadsheets/d/1vZozQ5iQ5VrH7k7m6S9TXIEHTDthf_o6vyslDgZcn5Q/edit?usp=share_link"",""IN-案例損失機率!BS1:CB502""))},""select * where Col1='""&amp;$A81&amp;""'""),""&gt;0"")"),"#DIV/0!")</f>
        <v>#DIV/0!</v>
      </c>
      <c r="S81" s="48" t="str">
        <f>IFERROR(__xludf.DUMMYFUNCTION("AVERAGEIF(QUERY({TRANSPOSE(IMPORTRANGE(""https://docs.google.com/spreadsheets/d/1PmUbHfZJzt7siSQTWGIhsEF35X21ca3eAvUqMAEdSJU/edit?usp=share_link"",""IN-案例損失機率!BS1:CB502""))},""select * where Col1='""&amp;$A81&amp;""'""),""&gt;0"")"),"#DIV/0!")</f>
        <v>#DIV/0!</v>
      </c>
      <c r="T81" s="48" t="str">
        <f>IFERROR(__xludf.DUMMYFUNCTION("AVERAGEIF(QUERY({TRANSPOSE(IMPORTRANGE(""https://docs.google.com/spreadsheets/d/1xAvmV1dqJN_ClTObvDEwOHmYidNfyL0iyWqhz4cxRUs/edit?usp=sharing"",""IN-案例損失機率!BS1:CB502""))},""select * where Col1='""&amp;$A81&amp;""'""),""&gt;0"")"),"#DIV/0!")</f>
        <v>#DIV/0!</v>
      </c>
      <c r="U81" s="48" t="str">
        <f>IFERROR(__xludf.DUMMYFUNCTION("AVERAGEIF(QUERY({TRANSPOSE(IMPORTRANGE(""https://docs.google.com/spreadsheets/d/1K-U1VOEkekSkvIuOTLramDSL5l6pb7stCKk-oIY8laE/edit?usp=share_link"",""IN-案例損失機率!BS1:CB502""))},""select * where Col1='""&amp;$A81&amp;""'""),""&gt;0"")"),"#DIV/0!")</f>
        <v>#DIV/0!</v>
      </c>
      <c r="V81" s="48" t="str">
        <f>IFERROR(__xludf.DUMMYFUNCTION("AVERAGEIF(QUERY({TRANSPOSE(IMPORTRANGE(""https://docs.google.com/spreadsheets/d/1Jm7uRJI6pOxy50jc0ZwXeixnUp6UO-mcnc53mLlV9lo/edit?usp=share_link"",""IN-案例損失機率!BS1:CB502""))},""select * where Col1='""&amp;$A81&amp;""'""),""&gt;0"")"),"#DIV/0!")</f>
        <v>#DIV/0!</v>
      </c>
      <c r="W81" s="48" t="str">
        <f>IFERROR(__xludf.DUMMYFUNCTION("AVERAGEIF(QUERY({TRANSPOSE(IMPORTRANGE(""https://docs.google.com/spreadsheets/d/1432r4Q6gFqKJ-l9xtbjR9no5K78N0hYLEmTJj5Y2aNY/edit?usp=share_link"",""IN-案例損失機率!BS1:CB502""))},""select * where Col1='""&amp;$A81&amp;""'""),""&gt;0"")"),"#DIV/0!")</f>
        <v>#DIV/0!</v>
      </c>
      <c r="X81" s="48" t="str">
        <f>IFERROR(__xludf.DUMMYFUNCTION("AVERAGEIF(QUERY({TRANSPOSE(IMPORTRANGE(""https://docs.google.com/spreadsheets/d/1DVXEaZ9hcV9qu8VolurcNxY5V8gQ8LsIi5a85Wsw9Po/edit?usp=share_link"",""IN-案例損失機率!BS1:CB502""))},""select * where Col1='""&amp;$A81&amp;""'""),""&gt;0"")"),"#DIV/0!")</f>
        <v>#DIV/0!</v>
      </c>
      <c r="Y81" s="48" t="str">
        <f>IFERROR(__xludf.DUMMYFUNCTION("AVERAGEIF(QUERY({TRANSPOSE(IMPORTRANGE(""https://docs.google.com/spreadsheets/d/1IcFK7Y-5zkWAlUD5cpc1mAs86lmwve_bgLw3wdZig8E/edit?usp=share_link"",""IN-案例損失機率!BS1:CB502""))},""select * where Col1='""&amp;$A81&amp;""'""),""&gt;0"")"),"#DIV/0!")</f>
        <v>#DIV/0!</v>
      </c>
      <c r="Z81" s="48" t="str">
        <f>IFERROR(__xludf.DUMMYFUNCTION("AVERAGEIF(QUERY({TRANSPOSE(IMPORTRANGE(""https://docs.google.com/spreadsheets/d/1Ixl8jtNz2EiMLY_QYD63IRT4j7L627seq4sLK3YISsw/edit?usp=share_link"",""IN-案例損失機率!BS1:CB502""))},""select * where Col1='""&amp;$A81&amp;""'""),""&gt;0"")"),"#DIV/0!")</f>
        <v>#DIV/0!</v>
      </c>
      <c r="AA81" s="48" t="str">
        <f>IFERROR(__xludf.DUMMYFUNCTION("AVERAGEIF(QUERY({TRANSPOSE(IMPORTRANGE(""https://docs.google.com/spreadsheets/d/1dJl4U62GKA5t7aapzzY2_9dSeZDTolcdr_bPV4nnAkw/edit?usp=share_link"",""IN-案例損失機率!BS1:CB502""))},""select * where Col1='""&amp;$A81&amp;""'""),""&gt;0"")"),"#DIV/0!")</f>
        <v>#DIV/0!</v>
      </c>
      <c r="AB81" s="48" t="str">
        <f>IFERROR(__xludf.DUMMYFUNCTION("AVERAGEIF(QUERY({TRANSPOSE(IMPORTRANGE(""https://docs.google.com/spreadsheets/d/1AMhlPsxJ_ORVhDRWyKbwTnx4gSymsO3qxr_6ZOoP86Q/edit?usp=share_link"",""IN-案例損失機率!BS1:CB502""))},""select * where Col1='""&amp;$A81&amp;""'""),""&gt;0"")"),"#DIV/0!")</f>
        <v>#DIV/0!</v>
      </c>
    </row>
    <row r="82" ht="30.0" customHeight="1">
      <c r="A82" s="45" t="s">
        <v>234</v>
      </c>
      <c r="B82" s="49" t="str">
        <f>IFERROR(__xludf.DUMMYFUNCTION("AVERAGEIF(QUERY({TRANSPOSE(IMPORTRANGE(""https://docs.google.com/spreadsheets/d/1YYNUZ9RW9034EMLDp5-m19i6R-xdTe70wberwaq-8zs/edit#gid=1778725847"",""IN-案例損失機率!CC1:CN502""))},""select * where Col1='""&amp;$A82&amp;""'""),""&gt;0"")"),"#DIV/0!")</f>
        <v>#DIV/0!</v>
      </c>
      <c r="C82" s="49" t="str">
        <f>IFERROR(__xludf.DUMMYFUNCTION("AVERAGEIF(QUERY({TRANSPOSE(IMPORTRANGE(""https://docs.google.com/spreadsheets/d/1_iJCYlYq4CcYNKhor4zgSP188oNelfImt8z59yoPJUc/edit?usp=share_link"",""IN-案例損失機率!CC1:CN502""))},""select * where Col1='""&amp;$A82&amp;""'""),""&gt;0"")"),"#DIV/0!")</f>
        <v>#DIV/0!</v>
      </c>
      <c r="D82" s="49" t="str">
        <f>IFERROR(__xludf.DUMMYFUNCTION("AVERAGEIF(QUERY({TRANSPOSE(IMPORTRANGE(""https://docs.google.com/spreadsheets/d/1kujxI94YuL9OSXWn6J6vWxv26Yj3pYgijIVivfOQPYk/edit?usp=share_link"",""IN-案例損失機率!CC1:CN502""))},""select * where Col1='""&amp;$A82&amp;""'""),""&gt;0"")"),"#DIV/0!")</f>
        <v>#DIV/0!</v>
      </c>
      <c r="E82" s="49" t="str">
        <f>IFERROR(__xludf.DUMMYFUNCTION("AVERAGEIF(QUERY({TRANSPOSE(IMPORTRANGE(""https://docs.google.com/spreadsheets/d/1U8udSCZ_QzoMBI6FBD9n_ubwu7PxMrD693JcQcNJpbc/edit?usp=share_link"",""IN-案例損失機率!CC1:CN502""))},""select * where Col1='""&amp;$A82&amp;""'""),""&gt;0"")"),"#DIV/0!")</f>
        <v>#DIV/0!</v>
      </c>
      <c r="F82" s="49" t="str">
        <f>IFERROR(__xludf.DUMMYFUNCTION("AVERAGEIF(QUERY({TRANSPOSE(IMPORTRANGE(""https://docs.google.com/spreadsheets/d/1M12lEnX_CHjDSTgWhN-WfG1etRC2LDWL58Z2o2sS0xE/edit?usp=share_link"",""IN-案例損失機率!CC1:CN502""))},""select * where Col1='""&amp;$A82&amp;""'""),""&gt;0"")"),"#DIV/0!")</f>
        <v>#DIV/0!</v>
      </c>
      <c r="G82" s="49" t="str">
        <f>IFERROR(__xludf.DUMMYFUNCTION("AVERAGEIF(QUERY({TRANSPOSE(IMPORTRANGE(""https://docs.google.com/spreadsheets/d/1S7pxpAN5Ncwwo59e1mhP5kasoSyiC1U3a_9vaq0MPlk/edit?usp=share_link"",""IN-案例損失機率!CC1:CN502""))},""select * where Col1='""&amp;$A82&amp;""'""),""&gt;0"")"),"#DIV/0!")</f>
        <v>#DIV/0!</v>
      </c>
      <c r="H82" s="49" t="str">
        <f>IFERROR(__xludf.DUMMYFUNCTION("AVERAGEIF(QUERY({TRANSPOSE(IMPORTRANGE(""https://docs.google.com/spreadsheets/d/1swlyjPL_3sDDfrJGrQny4r-QrjwgXeCGmP1u3YZ_-ms/edit?usp=share_link"",""IN-案例損失機率!CC1:CN502""))},""select * where Col1='""&amp;$A82&amp;""'""),""&gt;0"")"),"#DIV/0!")</f>
        <v>#DIV/0!</v>
      </c>
      <c r="I82" s="49" t="str">
        <f>IFERROR(__xludf.DUMMYFUNCTION("AVERAGEIF(QUERY({TRANSPOSE(IMPORTRANGE(""https://docs.google.com/spreadsheets/d/1qIf_B6VTAz6kngi0d8IjodYhVsIq-RV-31ghjlJHm-A/edit?usp=share_link"",""IN-案例損失機率!CC1:CN502""))},""select * where Col1='""&amp;$A82&amp;""'""),""&gt;0"")"),"#DIV/0!")</f>
        <v>#DIV/0!</v>
      </c>
      <c r="J82" s="49" t="str">
        <f>IFERROR(__xludf.DUMMYFUNCTION("AVERAGEIF(QUERY({TRANSPOSE(IMPORTRANGE(""https://docs.google.com/spreadsheets/d/1qfSt4Um3H5pMCqFySctVsMhprozDdhubgibRML1BPi4/edit?usp=share_link"",""IN-案例損失機率!CC1:CN502""))},""select * where Col1='""&amp;$A82&amp;""'""),""&gt;0"")"),"#DIV/0!")</f>
        <v>#DIV/0!</v>
      </c>
      <c r="K82" s="49" t="str">
        <f>IFERROR(__xludf.DUMMYFUNCTION("AVERAGEIF(QUERY({TRANSPOSE(IMPORTRANGE(""https://docs.google.com/spreadsheets/d/1V6tsygD1UFo9qrXN5fMConFU-KfSDWoR-aMUe8usYOg/edit?usp=share_link"",""IN-案例損失機率!CC1:CN502""))},""select * where Col1='""&amp;$A82&amp;""'""),""&gt;0"")"),"#DIV/0!")</f>
        <v>#DIV/0!</v>
      </c>
      <c r="L82" s="49" t="str">
        <f>IFERROR(__xludf.DUMMYFUNCTION("AVERAGEIF(QUERY({TRANSPOSE(IMPORTRANGE(""https://docs.google.com/spreadsheets/d/1_VCKf56QAmF0gpPF9ww3-uf7meSC9NZD2iLJ3YdNePM/edit?usp=share_link"",""IN-案例損失機率!CC1:CN502""))},""select * where Col1='""&amp;$A82&amp;""'""),""&gt;0"")"),"#DIV/0!")</f>
        <v>#DIV/0!</v>
      </c>
      <c r="M82" s="49" t="str">
        <f>IFERROR(__xludf.DUMMYFUNCTION("AVERAGEIF(QUERY({TRANSPOSE(IMPORTRANGE(""https://docs.google.com/spreadsheets/d/1RdNC4G3MORnnCixr7bZSlGgUGlE5RAADrt7YnSratHE/edit?usp=share_link"",""IN-案例損失機率!CC1:CN502""))},""select * where Col1='""&amp;$A82&amp;""'""),""&gt;0"")"),"#DIV/0!")</f>
        <v>#DIV/0!</v>
      </c>
      <c r="N82" s="49" t="str">
        <f>IFERROR(__xludf.DUMMYFUNCTION("AVERAGEIF(QUERY({TRANSPOSE(IMPORTRANGE(""https://docs.google.com/spreadsheets/d/1gC8hxK8PSzlgX-mN7fwX87dn5gLO10u3nIfnTiNWbuA/edit?usp=share_link"",""IN-案例損失機率!CC1:CN502""))},""select * where Col1='""&amp;$A82&amp;""'""),""&gt;0"")"),"#DIV/0!")</f>
        <v>#DIV/0!</v>
      </c>
      <c r="O82" s="49" t="str">
        <f>IFERROR(__xludf.DUMMYFUNCTION("AVERAGEIF(QUERY({TRANSPOSE(IMPORTRANGE(""https://docs.google.com/spreadsheets/d/1B8cPiZeIcOn-Qd3JgkHKMcjZB4fzL4_ujlvGw3F7sHM/edit?usp=share_link"",""IN-案例損失機率!CC1:CN502""))},""select * where Col1='""&amp;$A82&amp;""'""),""&gt;0"")"),"#DIV/0!")</f>
        <v>#DIV/0!</v>
      </c>
      <c r="P82" s="49" t="str">
        <f>IFERROR(__xludf.DUMMYFUNCTION("AVERAGEIF(QUERY({TRANSPOSE(IMPORTRANGE(""https://docs.google.com/spreadsheets/d/1U5S65h0MZPz8O8wfa1YOCM6kBTN1_8zRHlH6CIisNzg/edit#gid=1778725847"",""IN-案例損失機率!CC1:CN502""))},""select * where Col1='""&amp;$A82&amp;""'""),""&gt;0"")"),"#DIV/0!")</f>
        <v>#DIV/0!</v>
      </c>
      <c r="Q82" s="49" t="str">
        <f>IFERROR(__xludf.DUMMYFUNCTION("AVERAGEIF(QUERY({TRANSPOSE(IMPORTRANGE(""https://docs.google.com/spreadsheets/d/1tNYDxpMCjr8OhGILTiJmjMlz99VcOsC03_c_EZHBCac/edit?usp=share_link"",""IN-案例損失機率!CC1:CN502""))},""select * where Col1='""&amp;$A82&amp;""'""),""&gt;0"")"),"#DIV/0!")</f>
        <v>#DIV/0!</v>
      </c>
      <c r="R82" s="49" t="str">
        <f>IFERROR(__xludf.DUMMYFUNCTION("AVERAGEIF(QUERY({TRANSPOSE(IMPORTRANGE(""https://docs.google.com/spreadsheets/d/1vZozQ5iQ5VrH7k7m6S9TXIEHTDthf_o6vyslDgZcn5Q/edit?usp=share_link"",""IN-案例損失機率!CC1:CN502""))},""select * where Col1='""&amp;$A82&amp;""'""),""&gt;0"")"),"#DIV/0!")</f>
        <v>#DIV/0!</v>
      </c>
      <c r="S82" s="49" t="str">
        <f>IFERROR(__xludf.DUMMYFUNCTION("AVERAGEIF(QUERY({TRANSPOSE(IMPORTRANGE(""https://docs.google.com/spreadsheets/d/1PmUbHfZJzt7siSQTWGIhsEF35X21ca3eAvUqMAEdSJU/edit?usp=share_link"",""IN-案例損失機率!CC1:CN502""))},""select * where Col1='""&amp;$A82&amp;""'""),""&gt;0"")"),"#DIV/0!")</f>
        <v>#DIV/0!</v>
      </c>
      <c r="T82" s="49" t="str">
        <f>IFERROR(__xludf.DUMMYFUNCTION("AVERAGEIF(QUERY({TRANSPOSE(IMPORTRANGE(""https://docs.google.com/spreadsheets/d/1xAvmV1dqJN_ClTObvDEwOHmYidNfyL0iyWqhz4cxRUs/edit?usp=sharing"",""IN-案例損失機率!CC1:CN502""))},""select * where Col1='""&amp;$A82&amp;""'""),""&gt;0"")"),"#DIV/0!")</f>
        <v>#DIV/0!</v>
      </c>
      <c r="U82" s="49" t="str">
        <f>IFERROR(__xludf.DUMMYFUNCTION("AVERAGEIF(QUERY({TRANSPOSE(IMPORTRANGE(""https://docs.google.com/spreadsheets/d/1K-U1VOEkekSkvIuOTLramDSL5l6pb7stCKk-oIY8laE/edit?usp=share_link"",""IN-案例損失機率!CC1:CN502""))},""select * where Col1='""&amp;$A82&amp;""'""),""&gt;0"")"),"#DIV/0!")</f>
        <v>#DIV/0!</v>
      </c>
      <c r="V82" s="49" t="str">
        <f>IFERROR(__xludf.DUMMYFUNCTION("AVERAGEIF(QUERY({TRANSPOSE(IMPORTRANGE(""https://docs.google.com/spreadsheets/d/1Jm7uRJI6pOxy50jc0ZwXeixnUp6UO-mcnc53mLlV9lo/edit?usp=share_link"",""IN-案例損失機率!CC1:CN502""))},""select * where Col1='""&amp;$A82&amp;""'""),""&gt;0"")"),"#DIV/0!")</f>
        <v>#DIV/0!</v>
      </c>
      <c r="W82" s="49" t="str">
        <f>IFERROR(__xludf.DUMMYFUNCTION("AVERAGEIF(QUERY({TRANSPOSE(IMPORTRANGE(""https://docs.google.com/spreadsheets/d/1432r4Q6gFqKJ-l9xtbjR9no5K78N0hYLEmTJj5Y2aNY/edit?usp=share_link"",""IN-案例損失機率!CC1:CN502""))},""select * where Col1='""&amp;$A82&amp;""'""),""&gt;0"")"),"#DIV/0!")</f>
        <v>#DIV/0!</v>
      </c>
      <c r="X82" s="49" t="str">
        <f>IFERROR(__xludf.DUMMYFUNCTION("AVERAGEIF(QUERY({TRANSPOSE(IMPORTRANGE(""https://docs.google.com/spreadsheets/d/1DVXEaZ9hcV9qu8VolurcNxY5V8gQ8LsIi5a85Wsw9Po/edit?usp=share_link"",""IN-案例損失機率!CC1:CN502""))},""select * where Col1='""&amp;$A82&amp;""'""),""&gt;0"")"),"#DIV/0!")</f>
        <v>#DIV/0!</v>
      </c>
      <c r="Y82" s="49" t="str">
        <f>IFERROR(__xludf.DUMMYFUNCTION("AVERAGEIF(QUERY({TRANSPOSE(IMPORTRANGE(""https://docs.google.com/spreadsheets/d/1IcFK7Y-5zkWAlUD5cpc1mAs86lmwve_bgLw3wdZig8E/edit?usp=share_link"",""IN-案例損失機率!CC1:CN502""))},""select * where Col1='""&amp;$A82&amp;""'""),""&gt;0"")"),"#DIV/0!")</f>
        <v>#DIV/0!</v>
      </c>
      <c r="Z82" s="49" t="str">
        <f>IFERROR(__xludf.DUMMYFUNCTION("AVERAGEIF(QUERY({TRANSPOSE(IMPORTRANGE(""https://docs.google.com/spreadsheets/d/1Ixl8jtNz2EiMLY_QYD63IRT4j7L627seq4sLK3YISsw/edit?usp=share_link"",""IN-案例損失機率!CC1:CN502""))},""select * where Col1='""&amp;$A82&amp;""'""),""&gt;0"")"),"#DIV/0!")</f>
        <v>#DIV/0!</v>
      </c>
      <c r="AA82" s="49" t="str">
        <f>IFERROR(__xludf.DUMMYFUNCTION("AVERAGEIF(QUERY({TRANSPOSE(IMPORTRANGE(""https://docs.google.com/spreadsheets/d/1dJl4U62GKA5t7aapzzY2_9dSeZDTolcdr_bPV4nnAkw/edit?usp=share_link"",""IN-案例損失機率!CC1:CN502""))},""select * where Col1='""&amp;$A82&amp;""'""),""&gt;0"")"),"#DIV/0!")</f>
        <v>#DIV/0!</v>
      </c>
      <c r="AB82" s="49" t="str">
        <f>IFERROR(__xludf.DUMMYFUNCTION("AVERAGEIF(QUERY({TRANSPOSE(IMPORTRANGE(""https://docs.google.com/spreadsheets/d/1AMhlPsxJ_ORVhDRWyKbwTnx4gSymsO3qxr_6ZOoP86Q/edit?usp=share_link"",""IN-案例損失機率!CC1:CN502""))},""select * where Col1='""&amp;$A82&amp;""'""),""&gt;0"")"),"#DIV/0!")</f>
        <v>#DIV/0!</v>
      </c>
    </row>
    <row r="83" ht="30.0" customHeight="1">
      <c r="A83" s="45" t="s">
        <v>235</v>
      </c>
      <c r="B83" s="48" t="str">
        <f>IFERROR(__xludf.DUMMYFUNCTION("AVERAGEIF(QUERY({TRANSPOSE(IMPORTRANGE(""https://docs.google.com/spreadsheets/d/1YYNUZ9RW9034EMLDp5-m19i6R-xdTe70wberwaq-8zs/edit#gid=1778725847"",""IN-案例損失機率!CC1:CN502""))},""select * where Col1='""&amp;$A83&amp;""'""),""&gt;0"")"),"#DIV/0!")</f>
        <v>#DIV/0!</v>
      </c>
      <c r="C83" s="48" t="str">
        <f>IFERROR(__xludf.DUMMYFUNCTION("AVERAGEIF(QUERY({TRANSPOSE(IMPORTRANGE(""https://docs.google.com/spreadsheets/d/1_iJCYlYq4CcYNKhor4zgSP188oNelfImt8z59yoPJUc/edit?usp=share_link"",""IN-案例損失機率!CC1:CN502""))},""select * where Col1='""&amp;$A83&amp;""'""),""&gt;0"")"),"#DIV/0!")</f>
        <v>#DIV/0!</v>
      </c>
      <c r="D83" s="48" t="str">
        <f>IFERROR(__xludf.DUMMYFUNCTION("AVERAGEIF(QUERY({TRANSPOSE(IMPORTRANGE(""https://docs.google.com/spreadsheets/d/1kujxI94YuL9OSXWn6J6vWxv26Yj3pYgijIVivfOQPYk/edit?usp=share_link"",""IN-案例損失機率!CC1:CN502""))},""select * where Col1='""&amp;$A83&amp;""'""),""&gt;0"")"),"#DIV/0!")</f>
        <v>#DIV/0!</v>
      </c>
      <c r="E83" s="48" t="str">
        <f>IFERROR(__xludf.DUMMYFUNCTION("AVERAGEIF(QUERY({TRANSPOSE(IMPORTRANGE(""https://docs.google.com/spreadsheets/d/1U8udSCZ_QzoMBI6FBD9n_ubwu7PxMrD693JcQcNJpbc/edit?usp=share_link"",""IN-案例損失機率!CC1:CN502""))},""select * where Col1='""&amp;$A83&amp;""'""),""&gt;0"")"),"#DIV/0!")</f>
        <v>#DIV/0!</v>
      </c>
      <c r="F83" s="48" t="str">
        <f>IFERROR(__xludf.DUMMYFUNCTION("AVERAGEIF(QUERY({TRANSPOSE(IMPORTRANGE(""https://docs.google.com/spreadsheets/d/1M12lEnX_CHjDSTgWhN-WfG1etRC2LDWL58Z2o2sS0xE/edit?usp=share_link"",""IN-案例損失機率!CC1:CN502""))},""select * where Col1='""&amp;$A83&amp;""'""),""&gt;0"")"),"#DIV/0!")</f>
        <v>#DIV/0!</v>
      </c>
      <c r="G83" s="48" t="str">
        <f>IFERROR(__xludf.DUMMYFUNCTION("AVERAGEIF(QUERY({TRANSPOSE(IMPORTRANGE(""https://docs.google.com/spreadsheets/d/1S7pxpAN5Ncwwo59e1mhP5kasoSyiC1U3a_9vaq0MPlk/edit?usp=share_link"",""IN-案例損失機率!CC1:CN502""))},""select * where Col1='""&amp;$A83&amp;""'""),""&gt;0"")"),"#DIV/0!")</f>
        <v>#DIV/0!</v>
      </c>
      <c r="H83" s="48" t="str">
        <f>IFERROR(__xludf.DUMMYFUNCTION("AVERAGEIF(QUERY({TRANSPOSE(IMPORTRANGE(""https://docs.google.com/spreadsheets/d/1swlyjPL_3sDDfrJGrQny4r-QrjwgXeCGmP1u3YZ_-ms/edit?usp=share_link"",""IN-案例損失機率!CC1:CN502""))},""select * where Col1='""&amp;$A83&amp;""'""),""&gt;0"")"),"#DIV/0!")</f>
        <v>#DIV/0!</v>
      </c>
      <c r="I83" s="48" t="str">
        <f>IFERROR(__xludf.DUMMYFUNCTION("AVERAGEIF(QUERY({TRANSPOSE(IMPORTRANGE(""https://docs.google.com/spreadsheets/d/1qIf_B6VTAz6kngi0d8IjodYhVsIq-RV-31ghjlJHm-A/edit?usp=share_link"",""IN-案例損失機率!CC1:CN502""))},""select * where Col1='""&amp;$A83&amp;""'""),""&gt;0"")"),"#DIV/0!")</f>
        <v>#DIV/0!</v>
      </c>
      <c r="J83" s="48" t="str">
        <f>IFERROR(__xludf.DUMMYFUNCTION("AVERAGEIF(QUERY({TRANSPOSE(IMPORTRANGE(""https://docs.google.com/spreadsheets/d/1qfSt4Um3H5pMCqFySctVsMhprozDdhubgibRML1BPi4/edit?usp=share_link"",""IN-案例損失機率!CC1:CN502""))},""select * where Col1='""&amp;$A83&amp;""'""),""&gt;0"")"),"#DIV/0!")</f>
        <v>#DIV/0!</v>
      </c>
      <c r="K83" s="48" t="str">
        <f>IFERROR(__xludf.DUMMYFUNCTION("AVERAGEIF(QUERY({TRANSPOSE(IMPORTRANGE(""https://docs.google.com/spreadsheets/d/1V6tsygD1UFo9qrXN5fMConFU-KfSDWoR-aMUe8usYOg/edit?usp=share_link"",""IN-案例損失機率!CC1:CN502""))},""select * where Col1='""&amp;$A83&amp;""'""),""&gt;0"")"),"#DIV/0!")</f>
        <v>#DIV/0!</v>
      </c>
      <c r="L83" s="48" t="str">
        <f>IFERROR(__xludf.DUMMYFUNCTION("AVERAGEIF(QUERY({TRANSPOSE(IMPORTRANGE(""https://docs.google.com/spreadsheets/d/1_VCKf56QAmF0gpPF9ww3-uf7meSC9NZD2iLJ3YdNePM/edit?usp=share_link"",""IN-案例損失機率!CC1:CN502""))},""select * where Col1='""&amp;$A83&amp;""'""),""&gt;0"")"),"#DIV/0!")</f>
        <v>#DIV/0!</v>
      </c>
      <c r="M83" s="48" t="str">
        <f>IFERROR(__xludf.DUMMYFUNCTION("AVERAGEIF(QUERY({TRANSPOSE(IMPORTRANGE(""https://docs.google.com/spreadsheets/d/1RdNC4G3MORnnCixr7bZSlGgUGlE5RAADrt7YnSratHE/edit?usp=share_link"",""IN-案例損失機率!CC1:CN502""))},""select * where Col1='""&amp;$A83&amp;""'""),""&gt;0"")"),"#DIV/0!")</f>
        <v>#DIV/0!</v>
      </c>
      <c r="N83" s="48" t="str">
        <f>IFERROR(__xludf.DUMMYFUNCTION("AVERAGEIF(QUERY({TRANSPOSE(IMPORTRANGE(""https://docs.google.com/spreadsheets/d/1gC8hxK8PSzlgX-mN7fwX87dn5gLO10u3nIfnTiNWbuA/edit?usp=share_link"",""IN-案例損失機率!CC1:CN502""))},""select * where Col1='""&amp;$A83&amp;""'""),""&gt;0"")"),"#DIV/0!")</f>
        <v>#DIV/0!</v>
      </c>
      <c r="O83" s="48" t="str">
        <f>IFERROR(__xludf.DUMMYFUNCTION("AVERAGEIF(QUERY({TRANSPOSE(IMPORTRANGE(""https://docs.google.com/spreadsheets/d/1B8cPiZeIcOn-Qd3JgkHKMcjZB4fzL4_ujlvGw3F7sHM/edit?usp=share_link"",""IN-案例損失機率!CC1:CN502""))},""select * where Col1='""&amp;$A83&amp;""'""),""&gt;0"")"),"#DIV/0!")</f>
        <v>#DIV/0!</v>
      </c>
      <c r="P83" s="48" t="str">
        <f>IFERROR(__xludf.DUMMYFUNCTION("AVERAGEIF(QUERY({TRANSPOSE(IMPORTRANGE(""https://docs.google.com/spreadsheets/d/1U5S65h0MZPz8O8wfa1YOCM6kBTN1_8zRHlH6CIisNzg/edit#gid=1778725847"",""IN-案例損失機率!CC1:CN502""))},""select * where Col1='""&amp;$A83&amp;""'""),""&gt;0"")"),"#DIV/0!")</f>
        <v>#DIV/0!</v>
      </c>
      <c r="Q83" s="48" t="str">
        <f>IFERROR(__xludf.DUMMYFUNCTION("AVERAGEIF(QUERY({TRANSPOSE(IMPORTRANGE(""https://docs.google.com/spreadsheets/d/1tNYDxpMCjr8OhGILTiJmjMlz99VcOsC03_c_EZHBCac/edit?usp=share_link"",""IN-案例損失機率!CC1:CN502""))},""select * where Col1='""&amp;$A83&amp;""'""),""&gt;0"")"),"#DIV/0!")</f>
        <v>#DIV/0!</v>
      </c>
      <c r="R83" s="48" t="str">
        <f>IFERROR(__xludf.DUMMYFUNCTION("AVERAGEIF(QUERY({TRANSPOSE(IMPORTRANGE(""https://docs.google.com/spreadsheets/d/1vZozQ5iQ5VrH7k7m6S9TXIEHTDthf_o6vyslDgZcn5Q/edit?usp=share_link"",""IN-案例損失機率!CC1:CN502""))},""select * where Col1='""&amp;$A83&amp;""'""),""&gt;0"")"),"#DIV/0!")</f>
        <v>#DIV/0!</v>
      </c>
      <c r="S83" s="48" t="str">
        <f>IFERROR(__xludf.DUMMYFUNCTION("AVERAGEIF(QUERY({TRANSPOSE(IMPORTRANGE(""https://docs.google.com/spreadsheets/d/1PmUbHfZJzt7siSQTWGIhsEF35X21ca3eAvUqMAEdSJU/edit?usp=share_link"",""IN-案例損失機率!CC1:CN502""))},""select * where Col1='""&amp;$A83&amp;""'""),""&gt;0"")"),"#DIV/0!")</f>
        <v>#DIV/0!</v>
      </c>
      <c r="T83" s="48" t="str">
        <f>IFERROR(__xludf.DUMMYFUNCTION("AVERAGEIF(QUERY({TRANSPOSE(IMPORTRANGE(""https://docs.google.com/spreadsheets/d/1xAvmV1dqJN_ClTObvDEwOHmYidNfyL0iyWqhz4cxRUs/edit?usp=sharing"",""IN-案例損失機率!CC1:CN502""))},""select * where Col1='""&amp;$A83&amp;""'""),""&gt;0"")"),"#DIV/0!")</f>
        <v>#DIV/0!</v>
      </c>
      <c r="U83" s="48" t="str">
        <f>IFERROR(__xludf.DUMMYFUNCTION("AVERAGEIF(QUERY({TRANSPOSE(IMPORTRANGE(""https://docs.google.com/spreadsheets/d/1K-U1VOEkekSkvIuOTLramDSL5l6pb7stCKk-oIY8laE/edit?usp=share_link"",""IN-案例損失機率!CC1:CN502""))},""select * where Col1='""&amp;$A83&amp;""'""),""&gt;0"")"),"#DIV/0!")</f>
        <v>#DIV/0!</v>
      </c>
      <c r="V83" s="48" t="str">
        <f>IFERROR(__xludf.DUMMYFUNCTION("AVERAGEIF(QUERY({TRANSPOSE(IMPORTRANGE(""https://docs.google.com/spreadsheets/d/1Jm7uRJI6pOxy50jc0ZwXeixnUp6UO-mcnc53mLlV9lo/edit?usp=share_link"",""IN-案例損失機率!CC1:CN502""))},""select * where Col1='""&amp;$A83&amp;""'""),""&gt;0"")"),"#DIV/0!")</f>
        <v>#DIV/0!</v>
      </c>
      <c r="W83" s="48" t="str">
        <f>IFERROR(__xludf.DUMMYFUNCTION("AVERAGEIF(QUERY({TRANSPOSE(IMPORTRANGE(""https://docs.google.com/spreadsheets/d/1432r4Q6gFqKJ-l9xtbjR9no5K78N0hYLEmTJj5Y2aNY/edit?usp=share_link"",""IN-案例損失機率!CC1:CN502""))},""select * where Col1='""&amp;$A83&amp;""'""),""&gt;0"")"),"#DIV/0!")</f>
        <v>#DIV/0!</v>
      </c>
      <c r="X83" s="48" t="str">
        <f>IFERROR(__xludf.DUMMYFUNCTION("AVERAGEIF(QUERY({TRANSPOSE(IMPORTRANGE(""https://docs.google.com/spreadsheets/d/1DVXEaZ9hcV9qu8VolurcNxY5V8gQ8LsIi5a85Wsw9Po/edit?usp=share_link"",""IN-案例損失機率!CC1:CN502""))},""select * where Col1='""&amp;$A83&amp;""'""),""&gt;0"")"),"#DIV/0!")</f>
        <v>#DIV/0!</v>
      </c>
      <c r="Y83" s="48" t="str">
        <f>IFERROR(__xludf.DUMMYFUNCTION("AVERAGEIF(QUERY({TRANSPOSE(IMPORTRANGE(""https://docs.google.com/spreadsheets/d/1IcFK7Y-5zkWAlUD5cpc1mAs86lmwve_bgLw3wdZig8E/edit?usp=share_link"",""IN-案例損失機率!CC1:CN502""))},""select * where Col1='""&amp;$A83&amp;""'""),""&gt;0"")"),"#DIV/0!")</f>
        <v>#DIV/0!</v>
      </c>
      <c r="Z83" s="48" t="str">
        <f>IFERROR(__xludf.DUMMYFUNCTION("AVERAGEIF(QUERY({TRANSPOSE(IMPORTRANGE(""https://docs.google.com/spreadsheets/d/1Ixl8jtNz2EiMLY_QYD63IRT4j7L627seq4sLK3YISsw/edit?usp=share_link"",""IN-案例損失機率!CC1:CN502""))},""select * where Col1='""&amp;$A83&amp;""'""),""&gt;0"")"),"#DIV/0!")</f>
        <v>#DIV/0!</v>
      </c>
      <c r="AA83" s="48" t="str">
        <f>IFERROR(__xludf.DUMMYFUNCTION("AVERAGEIF(QUERY({TRANSPOSE(IMPORTRANGE(""https://docs.google.com/spreadsheets/d/1dJl4U62GKA5t7aapzzY2_9dSeZDTolcdr_bPV4nnAkw/edit?usp=share_link"",""IN-案例損失機率!CC1:CN502""))},""select * where Col1='""&amp;$A83&amp;""'""),""&gt;0"")"),"#DIV/0!")</f>
        <v>#DIV/0!</v>
      </c>
      <c r="AB83" s="48" t="str">
        <f>IFERROR(__xludf.DUMMYFUNCTION("AVERAGEIF(QUERY({TRANSPOSE(IMPORTRANGE(""https://docs.google.com/spreadsheets/d/1AMhlPsxJ_ORVhDRWyKbwTnx4gSymsO3qxr_6ZOoP86Q/edit?usp=share_link"",""IN-案例損失機率!CC1:CN502""))},""select * where Col1='""&amp;$A83&amp;""'""),""&gt;0"")"),"#DIV/0!")</f>
        <v>#DIV/0!</v>
      </c>
    </row>
    <row r="84" ht="30.0" customHeight="1">
      <c r="A84" s="45" t="s">
        <v>236</v>
      </c>
      <c r="B84" s="49" t="str">
        <f>IFERROR(__xludf.DUMMYFUNCTION("AVERAGEIF(QUERY({TRANSPOSE(IMPORTRANGE(""https://docs.google.com/spreadsheets/d/1YYNUZ9RW9034EMLDp5-m19i6R-xdTe70wberwaq-8zs/edit#gid=1778725847"",""IN-案例損失機率!CC1:CN502""))},""select * where Col1='""&amp;$A84&amp;""'""),""&gt;0"")"),"#DIV/0!")</f>
        <v>#DIV/0!</v>
      </c>
      <c r="C84" s="49" t="str">
        <f>IFERROR(__xludf.DUMMYFUNCTION("AVERAGEIF(QUERY({TRANSPOSE(IMPORTRANGE(""https://docs.google.com/spreadsheets/d/1_iJCYlYq4CcYNKhor4zgSP188oNelfImt8z59yoPJUc/edit?usp=share_link"",""IN-案例損失機率!CC1:CN502""))},""select * where Col1='""&amp;$A84&amp;""'""),""&gt;0"")"),"#DIV/0!")</f>
        <v>#DIV/0!</v>
      </c>
      <c r="D84" s="49" t="str">
        <f>IFERROR(__xludf.DUMMYFUNCTION("AVERAGEIF(QUERY({TRANSPOSE(IMPORTRANGE(""https://docs.google.com/spreadsheets/d/1kujxI94YuL9OSXWn6J6vWxv26Yj3pYgijIVivfOQPYk/edit?usp=share_link"",""IN-案例損失機率!CC1:CN502""))},""select * where Col1='""&amp;$A84&amp;""'""),""&gt;0"")"),"#DIV/0!")</f>
        <v>#DIV/0!</v>
      </c>
      <c r="E84" s="49" t="str">
        <f>IFERROR(__xludf.DUMMYFUNCTION("AVERAGEIF(QUERY({TRANSPOSE(IMPORTRANGE(""https://docs.google.com/spreadsheets/d/1U8udSCZ_QzoMBI6FBD9n_ubwu7PxMrD693JcQcNJpbc/edit?usp=share_link"",""IN-案例損失機率!CC1:CN502""))},""select * where Col1='""&amp;$A84&amp;""'""),""&gt;0"")"),"#DIV/0!")</f>
        <v>#DIV/0!</v>
      </c>
      <c r="F84" s="49" t="str">
        <f>IFERROR(__xludf.DUMMYFUNCTION("AVERAGEIF(QUERY({TRANSPOSE(IMPORTRANGE(""https://docs.google.com/spreadsheets/d/1M12lEnX_CHjDSTgWhN-WfG1etRC2LDWL58Z2o2sS0xE/edit?usp=share_link"",""IN-案例損失機率!CC1:CN502""))},""select * where Col1='""&amp;$A84&amp;""'""),""&gt;0"")"),"#DIV/0!")</f>
        <v>#DIV/0!</v>
      </c>
      <c r="G84" s="49" t="str">
        <f>IFERROR(__xludf.DUMMYFUNCTION("AVERAGEIF(QUERY({TRANSPOSE(IMPORTRANGE(""https://docs.google.com/spreadsheets/d/1S7pxpAN5Ncwwo59e1mhP5kasoSyiC1U3a_9vaq0MPlk/edit?usp=share_link"",""IN-案例損失機率!CC1:CN502""))},""select * where Col1='""&amp;$A84&amp;""'""),""&gt;0"")"),"#DIV/0!")</f>
        <v>#DIV/0!</v>
      </c>
      <c r="H84" s="49" t="str">
        <f>IFERROR(__xludf.DUMMYFUNCTION("AVERAGEIF(QUERY({TRANSPOSE(IMPORTRANGE(""https://docs.google.com/spreadsheets/d/1swlyjPL_3sDDfrJGrQny4r-QrjwgXeCGmP1u3YZ_-ms/edit?usp=share_link"",""IN-案例損失機率!CC1:CN502""))},""select * where Col1='""&amp;$A84&amp;""'""),""&gt;0"")"),"#DIV/0!")</f>
        <v>#DIV/0!</v>
      </c>
      <c r="I84" s="49" t="str">
        <f>IFERROR(__xludf.DUMMYFUNCTION("AVERAGEIF(QUERY({TRANSPOSE(IMPORTRANGE(""https://docs.google.com/spreadsheets/d/1qIf_B6VTAz6kngi0d8IjodYhVsIq-RV-31ghjlJHm-A/edit?usp=share_link"",""IN-案例損失機率!CC1:CN502""))},""select * where Col1='""&amp;$A84&amp;""'""),""&gt;0"")"),"#DIV/0!")</f>
        <v>#DIV/0!</v>
      </c>
      <c r="J84" s="49" t="str">
        <f>IFERROR(__xludf.DUMMYFUNCTION("AVERAGEIF(QUERY({TRANSPOSE(IMPORTRANGE(""https://docs.google.com/spreadsheets/d/1qfSt4Um3H5pMCqFySctVsMhprozDdhubgibRML1BPi4/edit?usp=share_link"",""IN-案例損失機率!CC1:CN502""))},""select * where Col1='""&amp;$A84&amp;""'""),""&gt;0"")"),"#DIV/0!")</f>
        <v>#DIV/0!</v>
      </c>
      <c r="K84" s="49" t="str">
        <f>IFERROR(__xludf.DUMMYFUNCTION("AVERAGEIF(QUERY({TRANSPOSE(IMPORTRANGE(""https://docs.google.com/spreadsheets/d/1V6tsygD1UFo9qrXN5fMConFU-KfSDWoR-aMUe8usYOg/edit?usp=share_link"",""IN-案例損失機率!CC1:CN502""))},""select * where Col1='""&amp;$A84&amp;""'""),""&gt;0"")"),"#DIV/0!")</f>
        <v>#DIV/0!</v>
      </c>
      <c r="L84" s="49" t="str">
        <f>IFERROR(__xludf.DUMMYFUNCTION("AVERAGEIF(QUERY({TRANSPOSE(IMPORTRANGE(""https://docs.google.com/spreadsheets/d/1_VCKf56QAmF0gpPF9ww3-uf7meSC9NZD2iLJ3YdNePM/edit?usp=share_link"",""IN-案例損失機率!CC1:CN502""))},""select * where Col1='""&amp;$A84&amp;""'""),""&gt;0"")"),"#DIV/0!")</f>
        <v>#DIV/0!</v>
      </c>
      <c r="M84" s="49" t="str">
        <f>IFERROR(__xludf.DUMMYFUNCTION("AVERAGEIF(QUERY({TRANSPOSE(IMPORTRANGE(""https://docs.google.com/spreadsheets/d/1RdNC4G3MORnnCixr7bZSlGgUGlE5RAADrt7YnSratHE/edit?usp=share_link"",""IN-案例損失機率!CC1:CN502""))},""select * where Col1='""&amp;$A84&amp;""'""),""&gt;0"")"),"#DIV/0!")</f>
        <v>#DIV/0!</v>
      </c>
      <c r="N84" s="49" t="str">
        <f>IFERROR(__xludf.DUMMYFUNCTION("AVERAGEIF(QUERY({TRANSPOSE(IMPORTRANGE(""https://docs.google.com/spreadsheets/d/1gC8hxK8PSzlgX-mN7fwX87dn5gLO10u3nIfnTiNWbuA/edit?usp=share_link"",""IN-案例損失機率!CC1:CN502""))},""select * where Col1='""&amp;$A84&amp;""'""),""&gt;0"")"),"#DIV/0!")</f>
        <v>#DIV/0!</v>
      </c>
      <c r="O84" s="49" t="str">
        <f>IFERROR(__xludf.DUMMYFUNCTION("AVERAGEIF(QUERY({TRANSPOSE(IMPORTRANGE(""https://docs.google.com/spreadsheets/d/1B8cPiZeIcOn-Qd3JgkHKMcjZB4fzL4_ujlvGw3F7sHM/edit?usp=share_link"",""IN-案例損失機率!CC1:CN502""))},""select * where Col1='""&amp;$A84&amp;""'""),""&gt;0"")"),"#DIV/0!")</f>
        <v>#DIV/0!</v>
      </c>
      <c r="P84" s="49" t="str">
        <f>IFERROR(__xludf.DUMMYFUNCTION("AVERAGEIF(QUERY({TRANSPOSE(IMPORTRANGE(""https://docs.google.com/spreadsheets/d/1U5S65h0MZPz8O8wfa1YOCM6kBTN1_8zRHlH6CIisNzg/edit#gid=1778725847"",""IN-案例損失機率!CC1:CN502""))},""select * where Col1='""&amp;$A84&amp;""'""),""&gt;0"")"),"#DIV/0!")</f>
        <v>#DIV/0!</v>
      </c>
      <c r="Q84" s="49" t="str">
        <f>IFERROR(__xludf.DUMMYFUNCTION("AVERAGEIF(QUERY({TRANSPOSE(IMPORTRANGE(""https://docs.google.com/spreadsheets/d/1tNYDxpMCjr8OhGILTiJmjMlz99VcOsC03_c_EZHBCac/edit?usp=share_link"",""IN-案例損失機率!CC1:CN502""))},""select * where Col1='""&amp;$A84&amp;""'""),""&gt;0"")"),"#DIV/0!")</f>
        <v>#DIV/0!</v>
      </c>
      <c r="R84" s="49" t="str">
        <f>IFERROR(__xludf.DUMMYFUNCTION("AVERAGEIF(QUERY({TRANSPOSE(IMPORTRANGE(""https://docs.google.com/spreadsheets/d/1vZozQ5iQ5VrH7k7m6S9TXIEHTDthf_o6vyslDgZcn5Q/edit?usp=share_link"",""IN-案例損失機率!CC1:CN502""))},""select * where Col1='""&amp;$A84&amp;""'""),""&gt;0"")"),"#DIV/0!")</f>
        <v>#DIV/0!</v>
      </c>
      <c r="S84" s="49" t="str">
        <f>IFERROR(__xludf.DUMMYFUNCTION("AVERAGEIF(QUERY({TRANSPOSE(IMPORTRANGE(""https://docs.google.com/spreadsheets/d/1PmUbHfZJzt7siSQTWGIhsEF35X21ca3eAvUqMAEdSJU/edit?usp=share_link"",""IN-案例損失機率!CC1:CN502""))},""select * where Col1='""&amp;$A84&amp;""'""),""&gt;0"")"),"#DIV/0!")</f>
        <v>#DIV/0!</v>
      </c>
      <c r="T84" s="49" t="str">
        <f>IFERROR(__xludf.DUMMYFUNCTION("AVERAGEIF(QUERY({TRANSPOSE(IMPORTRANGE(""https://docs.google.com/spreadsheets/d/1xAvmV1dqJN_ClTObvDEwOHmYidNfyL0iyWqhz4cxRUs/edit?usp=sharing"",""IN-案例損失機率!CC1:CN502""))},""select * where Col1='""&amp;$A84&amp;""'""),""&gt;0"")"),"#DIV/0!")</f>
        <v>#DIV/0!</v>
      </c>
      <c r="U84" s="49" t="str">
        <f>IFERROR(__xludf.DUMMYFUNCTION("AVERAGEIF(QUERY({TRANSPOSE(IMPORTRANGE(""https://docs.google.com/spreadsheets/d/1K-U1VOEkekSkvIuOTLramDSL5l6pb7stCKk-oIY8laE/edit?usp=share_link"",""IN-案例損失機率!CC1:CN502""))},""select * where Col1='""&amp;$A84&amp;""'""),""&gt;0"")"),"#DIV/0!")</f>
        <v>#DIV/0!</v>
      </c>
      <c r="V84" s="49" t="str">
        <f>IFERROR(__xludf.DUMMYFUNCTION("AVERAGEIF(QUERY({TRANSPOSE(IMPORTRANGE(""https://docs.google.com/spreadsheets/d/1Jm7uRJI6pOxy50jc0ZwXeixnUp6UO-mcnc53mLlV9lo/edit?usp=share_link"",""IN-案例損失機率!CC1:CN502""))},""select * where Col1='""&amp;$A84&amp;""'""),""&gt;0"")"),"#DIV/0!")</f>
        <v>#DIV/0!</v>
      </c>
      <c r="W84" s="49" t="str">
        <f>IFERROR(__xludf.DUMMYFUNCTION("AVERAGEIF(QUERY({TRANSPOSE(IMPORTRANGE(""https://docs.google.com/spreadsheets/d/1432r4Q6gFqKJ-l9xtbjR9no5K78N0hYLEmTJj5Y2aNY/edit?usp=share_link"",""IN-案例損失機率!CC1:CN502""))},""select * where Col1='""&amp;$A84&amp;""'""),""&gt;0"")"),"#DIV/0!")</f>
        <v>#DIV/0!</v>
      </c>
      <c r="X84" s="49" t="str">
        <f>IFERROR(__xludf.DUMMYFUNCTION("AVERAGEIF(QUERY({TRANSPOSE(IMPORTRANGE(""https://docs.google.com/spreadsheets/d/1DVXEaZ9hcV9qu8VolurcNxY5V8gQ8LsIi5a85Wsw9Po/edit?usp=share_link"",""IN-案例損失機率!CC1:CN502""))},""select * where Col1='""&amp;$A84&amp;""'""),""&gt;0"")"),"#DIV/0!")</f>
        <v>#DIV/0!</v>
      </c>
      <c r="Y84" s="49" t="str">
        <f>IFERROR(__xludf.DUMMYFUNCTION("AVERAGEIF(QUERY({TRANSPOSE(IMPORTRANGE(""https://docs.google.com/spreadsheets/d/1IcFK7Y-5zkWAlUD5cpc1mAs86lmwve_bgLw3wdZig8E/edit?usp=share_link"",""IN-案例損失機率!CC1:CN502""))},""select * where Col1='""&amp;$A84&amp;""'""),""&gt;0"")"),"#DIV/0!")</f>
        <v>#DIV/0!</v>
      </c>
      <c r="Z84" s="49" t="str">
        <f>IFERROR(__xludf.DUMMYFUNCTION("AVERAGEIF(QUERY({TRANSPOSE(IMPORTRANGE(""https://docs.google.com/spreadsheets/d/1Ixl8jtNz2EiMLY_QYD63IRT4j7L627seq4sLK3YISsw/edit?usp=share_link"",""IN-案例損失機率!CC1:CN502""))},""select * where Col1='""&amp;$A84&amp;""'""),""&gt;0"")"),"#DIV/0!")</f>
        <v>#DIV/0!</v>
      </c>
      <c r="AA84" s="49" t="str">
        <f>IFERROR(__xludf.DUMMYFUNCTION("AVERAGEIF(QUERY({TRANSPOSE(IMPORTRANGE(""https://docs.google.com/spreadsheets/d/1dJl4U62GKA5t7aapzzY2_9dSeZDTolcdr_bPV4nnAkw/edit?usp=share_link"",""IN-案例損失機率!CC1:CN502""))},""select * where Col1='""&amp;$A84&amp;""'""),""&gt;0"")"),"#DIV/0!")</f>
        <v>#DIV/0!</v>
      </c>
      <c r="AB84" s="49" t="str">
        <f>IFERROR(__xludf.DUMMYFUNCTION("AVERAGEIF(QUERY({TRANSPOSE(IMPORTRANGE(""https://docs.google.com/spreadsheets/d/1AMhlPsxJ_ORVhDRWyKbwTnx4gSymsO3qxr_6ZOoP86Q/edit?usp=share_link"",""IN-案例損失機率!CC1:CN502""))},""select * where Col1='""&amp;$A84&amp;""'""),""&gt;0"")"),"#DIV/0!")</f>
        <v>#DIV/0!</v>
      </c>
    </row>
    <row r="85" ht="30.0" customHeight="1">
      <c r="A85" s="45" t="s">
        <v>237</v>
      </c>
      <c r="B85" s="48" t="str">
        <f>IFERROR(__xludf.DUMMYFUNCTION("AVERAGEIF(QUERY({TRANSPOSE(IMPORTRANGE(""https://docs.google.com/spreadsheets/d/1YYNUZ9RW9034EMLDp5-m19i6R-xdTe70wberwaq-8zs/edit#gid=1778725847"",""IN-案例損失機率!CC1:CN502""))},""select * where Col1='""&amp;$A85&amp;""'""),""&gt;0"")"),"#DIV/0!")</f>
        <v>#DIV/0!</v>
      </c>
      <c r="C85" s="48" t="str">
        <f>IFERROR(__xludf.DUMMYFUNCTION("AVERAGEIF(QUERY({TRANSPOSE(IMPORTRANGE(""https://docs.google.com/spreadsheets/d/1_iJCYlYq4CcYNKhor4zgSP188oNelfImt8z59yoPJUc/edit?usp=share_link"",""IN-案例損失機率!CC1:CN502""))},""select * where Col1='""&amp;$A85&amp;""'""),""&gt;0"")"),"#DIV/0!")</f>
        <v>#DIV/0!</v>
      </c>
      <c r="D85" s="48" t="str">
        <f>IFERROR(__xludf.DUMMYFUNCTION("AVERAGEIF(QUERY({TRANSPOSE(IMPORTRANGE(""https://docs.google.com/spreadsheets/d/1kujxI94YuL9OSXWn6J6vWxv26Yj3pYgijIVivfOQPYk/edit?usp=share_link"",""IN-案例損失機率!CC1:CN502""))},""select * where Col1='""&amp;$A85&amp;""'""),""&gt;0"")"),"#DIV/0!")</f>
        <v>#DIV/0!</v>
      </c>
      <c r="E85" s="48" t="str">
        <f>IFERROR(__xludf.DUMMYFUNCTION("AVERAGEIF(QUERY({TRANSPOSE(IMPORTRANGE(""https://docs.google.com/spreadsheets/d/1U8udSCZ_QzoMBI6FBD9n_ubwu7PxMrD693JcQcNJpbc/edit?usp=share_link"",""IN-案例損失機率!CC1:CN502""))},""select * where Col1='""&amp;$A85&amp;""'""),""&gt;0"")"),"#DIV/0!")</f>
        <v>#DIV/0!</v>
      </c>
      <c r="F85" s="48" t="str">
        <f>IFERROR(__xludf.DUMMYFUNCTION("AVERAGEIF(QUERY({TRANSPOSE(IMPORTRANGE(""https://docs.google.com/spreadsheets/d/1M12lEnX_CHjDSTgWhN-WfG1etRC2LDWL58Z2o2sS0xE/edit?usp=share_link"",""IN-案例損失機率!CC1:CN502""))},""select * where Col1='""&amp;$A85&amp;""'""),""&gt;0"")"),"#DIV/0!")</f>
        <v>#DIV/0!</v>
      </c>
      <c r="G85" s="48" t="str">
        <f>IFERROR(__xludf.DUMMYFUNCTION("AVERAGEIF(QUERY({TRANSPOSE(IMPORTRANGE(""https://docs.google.com/spreadsheets/d/1S7pxpAN5Ncwwo59e1mhP5kasoSyiC1U3a_9vaq0MPlk/edit?usp=share_link"",""IN-案例損失機率!CC1:CN502""))},""select * where Col1='""&amp;$A85&amp;""'""),""&gt;0"")"),"#DIV/0!")</f>
        <v>#DIV/0!</v>
      </c>
      <c r="H85" s="48" t="str">
        <f>IFERROR(__xludf.DUMMYFUNCTION("AVERAGEIF(QUERY({TRANSPOSE(IMPORTRANGE(""https://docs.google.com/spreadsheets/d/1swlyjPL_3sDDfrJGrQny4r-QrjwgXeCGmP1u3YZ_-ms/edit?usp=share_link"",""IN-案例損失機率!CC1:CN502""))},""select * where Col1='""&amp;$A85&amp;""'""),""&gt;0"")"),"#DIV/0!")</f>
        <v>#DIV/0!</v>
      </c>
      <c r="I85" s="48" t="str">
        <f>IFERROR(__xludf.DUMMYFUNCTION("AVERAGEIF(QUERY({TRANSPOSE(IMPORTRANGE(""https://docs.google.com/spreadsheets/d/1qIf_B6VTAz6kngi0d8IjodYhVsIq-RV-31ghjlJHm-A/edit?usp=share_link"",""IN-案例損失機率!CC1:CN502""))},""select * where Col1='""&amp;$A85&amp;""'""),""&gt;0"")"),"#DIV/0!")</f>
        <v>#DIV/0!</v>
      </c>
      <c r="J85" s="48" t="str">
        <f>IFERROR(__xludf.DUMMYFUNCTION("AVERAGEIF(QUERY({TRANSPOSE(IMPORTRANGE(""https://docs.google.com/spreadsheets/d/1qfSt4Um3H5pMCqFySctVsMhprozDdhubgibRML1BPi4/edit?usp=share_link"",""IN-案例損失機率!CC1:CN502""))},""select * where Col1='""&amp;$A85&amp;""'""),""&gt;0"")"),"#DIV/0!")</f>
        <v>#DIV/0!</v>
      </c>
      <c r="K85" s="48" t="str">
        <f>IFERROR(__xludf.DUMMYFUNCTION("AVERAGEIF(QUERY({TRANSPOSE(IMPORTRANGE(""https://docs.google.com/spreadsheets/d/1V6tsygD1UFo9qrXN5fMConFU-KfSDWoR-aMUe8usYOg/edit?usp=share_link"",""IN-案例損失機率!CC1:CN502""))},""select * where Col1='""&amp;$A85&amp;""'""),""&gt;0"")"),"#DIV/0!")</f>
        <v>#DIV/0!</v>
      </c>
      <c r="L85" s="48" t="str">
        <f>IFERROR(__xludf.DUMMYFUNCTION("AVERAGEIF(QUERY({TRANSPOSE(IMPORTRANGE(""https://docs.google.com/spreadsheets/d/1_VCKf56QAmF0gpPF9ww3-uf7meSC9NZD2iLJ3YdNePM/edit?usp=share_link"",""IN-案例損失機率!CC1:CN502""))},""select * where Col1='""&amp;$A85&amp;""'""),""&gt;0"")"),"#DIV/0!")</f>
        <v>#DIV/0!</v>
      </c>
      <c r="M85" s="48" t="str">
        <f>IFERROR(__xludf.DUMMYFUNCTION("AVERAGEIF(QUERY({TRANSPOSE(IMPORTRANGE(""https://docs.google.com/spreadsheets/d/1RdNC4G3MORnnCixr7bZSlGgUGlE5RAADrt7YnSratHE/edit?usp=share_link"",""IN-案例損失機率!CC1:CN502""))},""select * where Col1='""&amp;$A85&amp;""'""),""&gt;0"")"),"#DIV/0!")</f>
        <v>#DIV/0!</v>
      </c>
      <c r="N85" s="48" t="str">
        <f>IFERROR(__xludf.DUMMYFUNCTION("AVERAGEIF(QUERY({TRANSPOSE(IMPORTRANGE(""https://docs.google.com/spreadsheets/d/1gC8hxK8PSzlgX-mN7fwX87dn5gLO10u3nIfnTiNWbuA/edit?usp=share_link"",""IN-案例損失機率!CC1:CN502""))},""select * where Col1='""&amp;$A85&amp;""'""),""&gt;0"")"),"#DIV/0!")</f>
        <v>#DIV/0!</v>
      </c>
      <c r="O85" s="48" t="str">
        <f>IFERROR(__xludf.DUMMYFUNCTION("AVERAGEIF(QUERY({TRANSPOSE(IMPORTRANGE(""https://docs.google.com/spreadsheets/d/1B8cPiZeIcOn-Qd3JgkHKMcjZB4fzL4_ujlvGw3F7sHM/edit?usp=share_link"",""IN-案例損失機率!CC1:CN502""))},""select * where Col1='""&amp;$A85&amp;""'""),""&gt;0"")"),"#DIV/0!")</f>
        <v>#DIV/0!</v>
      </c>
      <c r="P85" s="48" t="str">
        <f>IFERROR(__xludf.DUMMYFUNCTION("AVERAGEIF(QUERY({TRANSPOSE(IMPORTRANGE(""https://docs.google.com/spreadsheets/d/1U5S65h0MZPz8O8wfa1YOCM6kBTN1_8zRHlH6CIisNzg/edit#gid=1778725847"",""IN-案例損失機率!CC1:CN502""))},""select * where Col1='""&amp;$A85&amp;""'""),""&gt;0"")"),"#DIV/0!")</f>
        <v>#DIV/0!</v>
      </c>
      <c r="Q85" s="48" t="str">
        <f>IFERROR(__xludf.DUMMYFUNCTION("AVERAGEIF(QUERY({TRANSPOSE(IMPORTRANGE(""https://docs.google.com/spreadsheets/d/1tNYDxpMCjr8OhGILTiJmjMlz99VcOsC03_c_EZHBCac/edit?usp=share_link"",""IN-案例損失機率!CC1:CN502""))},""select * where Col1='""&amp;$A85&amp;""'""),""&gt;0"")"),"#DIV/0!")</f>
        <v>#DIV/0!</v>
      </c>
      <c r="R85" s="48" t="str">
        <f>IFERROR(__xludf.DUMMYFUNCTION("AVERAGEIF(QUERY({TRANSPOSE(IMPORTRANGE(""https://docs.google.com/spreadsheets/d/1vZozQ5iQ5VrH7k7m6S9TXIEHTDthf_o6vyslDgZcn5Q/edit?usp=share_link"",""IN-案例損失機率!CC1:CN502""))},""select * where Col1='""&amp;$A85&amp;""'""),""&gt;0"")"),"#DIV/0!")</f>
        <v>#DIV/0!</v>
      </c>
      <c r="S85" s="48" t="str">
        <f>IFERROR(__xludf.DUMMYFUNCTION("AVERAGEIF(QUERY({TRANSPOSE(IMPORTRANGE(""https://docs.google.com/spreadsheets/d/1PmUbHfZJzt7siSQTWGIhsEF35X21ca3eAvUqMAEdSJU/edit?usp=share_link"",""IN-案例損失機率!CC1:CN502""))},""select * where Col1='""&amp;$A85&amp;""'""),""&gt;0"")"),"#DIV/0!")</f>
        <v>#DIV/0!</v>
      </c>
      <c r="T85" s="48" t="str">
        <f>IFERROR(__xludf.DUMMYFUNCTION("AVERAGEIF(QUERY({TRANSPOSE(IMPORTRANGE(""https://docs.google.com/spreadsheets/d/1xAvmV1dqJN_ClTObvDEwOHmYidNfyL0iyWqhz4cxRUs/edit?usp=sharing"",""IN-案例損失機率!CC1:CN502""))},""select * where Col1='""&amp;$A85&amp;""'""),""&gt;0"")"),"#DIV/0!")</f>
        <v>#DIV/0!</v>
      </c>
      <c r="U85" s="48" t="str">
        <f>IFERROR(__xludf.DUMMYFUNCTION("AVERAGEIF(QUERY({TRANSPOSE(IMPORTRANGE(""https://docs.google.com/spreadsheets/d/1K-U1VOEkekSkvIuOTLramDSL5l6pb7stCKk-oIY8laE/edit?usp=share_link"",""IN-案例損失機率!CC1:CN502""))},""select * where Col1='""&amp;$A85&amp;""'""),""&gt;0"")"),"#DIV/0!")</f>
        <v>#DIV/0!</v>
      </c>
      <c r="V85" s="48" t="str">
        <f>IFERROR(__xludf.DUMMYFUNCTION("AVERAGEIF(QUERY({TRANSPOSE(IMPORTRANGE(""https://docs.google.com/spreadsheets/d/1Jm7uRJI6pOxy50jc0ZwXeixnUp6UO-mcnc53mLlV9lo/edit?usp=share_link"",""IN-案例損失機率!CC1:CN502""))},""select * where Col1='""&amp;$A85&amp;""'""),""&gt;0"")"),"#DIV/0!")</f>
        <v>#DIV/0!</v>
      </c>
      <c r="W85" s="48" t="str">
        <f>IFERROR(__xludf.DUMMYFUNCTION("AVERAGEIF(QUERY({TRANSPOSE(IMPORTRANGE(""https://docs.google.com/spreadsheets/d/1432r4Q6gFqKJ-l9xtbjR9no5K78N0hYLEmTJj5Y2aNY/edit?usp=share_link"",""IN-案例損失機率!CC1:CN502""))},""select * where Col1='""&amp;$A85&amp;""'""),""&gt;0"")"),"#DIV/0!")</f>
        <v>#DIV/0!</v>
      </c>
      <c r="X85" s="48" t="str">
        <f>IFERROR(__xludf.DUMMYFUNCTION("AVERAGEIF(QUERY({TRANSPOSE(IMPORTRANGE(""https://docs.google.com/spreadsheets/d/1DVXEaZ9hcV9qu8VolurcNxY5V8gQ8LsIi5a85Wsw9Po/edit?usp=share_link"",""IN-案例損失機率!CC1:CN502""))},""select * where Col1='""&amp;$A85&amp;""'""),""&gt;0"")"),"#DIV/0!")</f>
        <v>#DIV/0!</v>
      </c>
      <c r="Y85" s="48" t="str">
        <f>IFERROR(__xludf.DUMMYFUNCTION("AVERAGEIF(QUERY({TRANSPOSE(IMPORTRANGE(""https://docs.google.com/spreadsheets/d/1IcFK7Y-5zkWAlUD5cpc1mAs86lmwve_bgLw3wdZig8E/edit?usp=share_link"",""IN-案例損失機率!CC1:CN502""))},""select * where Col1='""&amp;$A85&amp;""'""),""&gt;0"")"),"#DIV/0!")</f>
        <v>#DIV/0!</v>
      </c>
      <c r="Z85" s="48" t="str">
        <f>IFERROR(__xludf.DUMMYFUNCTION("AVERAGEIF(QUERY({TRANSPOSE(IMPORTRANGE(""https://docs.google.com/spreadsheets/d/1Ixl8jtNz2EiMLY_QYD63IRT4j7L627seq4sLK3YISsw/edit?usp=share_link"",""IN-案例損失機率!CC1:CN502""))},""select * where Col1='""&amp;$A85&amp;""'""),""&gt;0"")"),"#DIV/0!")</f>
        <v>#DIV/0!</v>
      </c>
      <c r="AA85" s="48" t="str">
        <f>IFERROR(__xludf.DUMMYFUNCTION("AVERAGEIF(QUERY({TRANSPOSE(IMPORTRANGE(""https://docs.google.com/spreadsheets/d/1dJl4U62GKA5t7aapzzY2_9dSeZDTolcdr_bPV4nnAkw/edit?usp=share_link"",""IN-案例損失機率!CC1:CN502""))},""select * where Col1='""&amp;$A85&amp;""'""),""&gt;0"")"),"#DIV/0!")</f>
        <v>#DIV/0!</v>
      </c>
      <c r="AB85" s="48" t="str">
        <f>IFERROR(__xludf.DUMMYFUNCTION("AVERAGEIF(QUERY({TRANSPOSE(IMPORTRANGE(""https://docs.google.com/spreadsheets/d/1AMhlPsxJ_ORVhDRWyKbwTnx4gSymsO3qxr_6ZOoP86Q/edit?usp=share_link"",""IN-案例損失機率!CC1:CN502""))},""select * where Col1='""&amp;$A85&amp;""'""),""&gt;0"")"),"#DIV/0!")</f>
        <v>#DIV/0!</v>
      </c>
    </row>
    <row r="86" ht="30.0" customHeight="1">
      <c r="A86" s="45" t="s">
        <v>238</v>
      </c>
      <c r="B86" s="49" t="str">
        <f>IFERROR(__xludf.DUMMYFUNCTION("AVERAGEIF(QUERY({TRANSPOSE(IMPORTRANGE(""https://docs.google.com/spreadsheets/d/1YYNUZ9RW9034EMLDp5-m19i6R-xdTe70wberwaq-8zs/edit#gid=1778725847"",""IN-案例損失機率!CC1:CN502""))},""select * where Col1='""&amp;$A86&amp;""'""),""&gt;0"")"),"#DIV/0!")</f>
        <v>#DIV/0!</v>
      </c>
      <c r="C86" s="49" t="str">
        <f>IFERROR(__xludf.DUMMYFUNCTION("AVERAGEIF(QUERY({TRANSPOSE(IMPORTRANGE(""https://docs.google.com/spreadsheets/d/1_iJCYlYq4CcYNKhor4zgSP188oNelfImt8z59yoPJUc/edit?usp=share_link"",""IN-案例損失機率!CC1:CN502""))},""select * where Col1='""&amp;$A86&amp;""'""),""&gt;0"")"),"#DIV/0!")</f>
        <v>#DIV/0!</v>
      </c>
      <c r="D86" s="49" t="str">
        <f>IFERROR(__xludf.DUMMYFUNCTION("AVERAGEIF(QUERY({TRANSPOSE(IMPORTRANGE(""https://docs.google.com/spreadsheets/d/1kujxI94YuL9OSXWn6J6vWxv26Yj3pYgijIVivfOQPYk/edit?usp=share_link"",""IN-案例損失機率!CC1:CN502""))},""select * where Col1='""&amp;$A86&amp;""'""),""&gt;0"")"),"#DIV/0!")</f>
        <v>#DIV/0!</v>
      </c>
      <c r="E86" s="49" t="str">
        <f>IFERROR(__xludf.DUMMYFUNCTION("AVERAGEIF(QUERY({TRANSPOSE(IMPORTRANGE(""https://docs.google.com/spreadsheets/d/1U8udSCZ_QzoMBI6FBD9n_ubwu7PxMrD693JcQcNJpbc/edit?usp=share_link"",""IN-案例損失機率!CC1:CN502""))},""select * where Col1='""&amp;$A86&amp;""'""),""&gt;0"")"),"#DIV/0!")</f>
        <v>#DIV/0!</v>
      </c>
      <c r="F86" s="49" t="str">
        <f>IFERROR(__xludf.DUMMYFUNCTION("AVERAGEIF(QUERY({TRANSPOSE(IMPORTRANGE(""https://docs.google.com/spreadsheets/d/1M12lEnX_CHjDSTgWhN-WfG1etRC2LDWL58Z2o2sS0xE/edit?usp=share_link"",""IN-案例損失機率!CC1:CN502""))},""select * where Col1='""&amp;$A86&amp;""'""),""&gt;0"")"),"#DIV/0!")</f>
        <v>#DIV/0!</v>
      </c>
      <c r="G86" s="49" t="str">
        <f>IFERROR(__xludf.DUMMYFUNCTION("AVERAGEIF(QUERY({TRANSPOSE(IMPORTRANGE(""https://docs.google.com/spreadsheets/d/1S7pxpAN5Ncwwo59e1mhP5kasoSyiC1U3a_9vaq0MPlk/edit?usp=share_link"",""IN-案例損失機率!CC1:CN502""))},""select * where Col1='""&amp;$A86&amp;""'""),""&gt;0"")"),"#DIV/0!")</f>
        <v>#DIV/0!</v>
      </c>
      <c r="H86" s="49" t="str">
        <f>IFERROR(__xludf.DUMMYFUNCTION("AVERAGEIF(QUERY({TRANSPOSE(IMPORTRANGE(""https://docs.google.com/spreadsheets/d/1swlyjPL_3sDDfrJGrQny4r-QrjwgXeCGmP1u3YZ_-ms/edit?usp=share_link"",""IN-案例損失機率!CC1:CN502""))},""select * where Col1='""&amp;$A86&amp;""'""),""&gt;0"")"),"#DIV/0!")</f>
        <v>#DIV/0!</v>
      </c>
      <c r="I86" s="49" t="str">
        <f>IFERROR(__xludf.DUMMYFUNCTION("AVERAGEIF(QUERY({TRANSPOSE(IMPORTRANGE(""https://docs.google.com/spreadsheets/d/1qIf_B6VTAz6kngi0d8IjodYhVsIq-RV-31ghjlJHm-A/edit?usp=share_link"",""IN-案例損失機率!CC1:CN502""))},""select * where Col1='""&amp;$A86&amp;""'""),""&gt;0"")"),"#DIV/0!")</f>
        <v>#DIV/0!</v>
      </c>
      <c r="J86" s="49" t="str">
        <f>IFERROR(__xludf.DUMMYFUNCTION("AVERAGEIF(QUERY({TRANSPOSE(IMPORTRANGE(""https://docs.google.com/spreadsheets/d/1qfSt4Um3H5pMCqFySctVsMhprozDdhubgibRML1BPi4/edit?usp=share_link"",""IN-案例損失機率!CC1:CN502""))},""select * where Col1='""&amp;$A86&amp;""'""),""&gt;0"")"),"#DIV/0!")</f>
        <v>#DIV/0!</v>
      </c>
      <c r="K86" s="49" t="str">
        <f>IFERROR(__xludf.DUMMYFUNCTION("AVERAGEIF(QUERY({TRANSPOSE(IMPORTRANGE(""https://docs.google.com/spreadsheets/d/1V6tsygD1UFo9qrXN5fMConFU-KfSDWoR-aMUe8usYOg/edit?usp=share_link"",""IN-案例損失機率!CC1:CN502""))},""select * where Col1='""&amp;$A86&amp;""'""),""&gt;0"")"),"#DIV/0!")</f>
        <v>#DIV/0!</v>
      </c>
      <c r="L86" s="49" t="str">
        <f>IFERROR(__xludf.DUMMYFUNCTION("AVERAGEIF(QUERY({TRANSPOSE(IMPORTRANGE(""https://docs.google.com/spreadsheets/d/1_VCKf56QAmF0gpPF9ww3-uf7meSC9NZD2iLJ3YdNePM/edit?usp=share_link"",""IN-案例損失機率!CC1:CN502""))},""select * where Col1='""&amp;$A86&amp;""'""),""&gt;0"")"),"#DIV/0!")</f>
        <v>#DIV/0!</v>
      </c>
      <c r="M86" s="49" t="str">
        <f>IFERROR(__xludf.DUMMYFUNCTION("AVERAGEIF(QUERY({TRANSPOSE(IMPORTRANGE(""https://docs.google.com/spreadsheets/d/1RdNC4G3MORnnCixr7bZSlGgUGlE5RAADrt7YnSratHE/edit?usp=share_link"",""IN-案例損失機率!CC1:CN502""))},""select * where Col1='""&amp;$A86&amp;""'""),""&gt;0"")"),"#DIV/0!")</f>
        <v>#DIV/0!</v>
      </c>
      <c r="N86" s="49" t="str">
        <f>IFERROR(__xludf.DUMMYFUNCTION("AVERAGEIF(QUERY({TRANSPOSE(IMPORTRANGE(""https://docs.google.com/spreadsheets/d/1gC8hxK8PSzlgX-mN7fwX87dn5gLO10u3nIfnTiNWbuA/edit?usp=share_link"",""IN-案例損失機率!CC1:CN502""))},""select * where Col1='""&amp;$A86&amp;""'""),""&gt;0"")"),"#DIV/0!")</f>
        <v>#DIV/0!</v>
      </c>
      <c r="O86" s="49" t="str">
        <f>IFERROR(__xludf.DUMMYFUNCTION("AVERAGEIF(QUERY({TRANSPOSE(IMPORTRANGE(""https://docs.google.com/spreadsheets/d/1B8cPiZeIcOn-Qd3JgkHKMcjZB4fzL4_ujlvGw3F7sHM/edit?usp=share_link"",""IN-案例損失機率!CC1:CN502""))},""select * where Col1='""&amp;$A86&amp;""'""),""&gt;0"")"),"#DIV/0!")</f>
        <v>#DIV/0!</v>
      </c>
      <c r="P86" s="49" t="str">
        <f>IFERROR(__xludf.DUMMYFUNCTION("AVERAGEIF(QUERY({TRANSPOSE(IMPORTRANGE(""https://docs.google.com/spreadsheets/d/1U5S65h0MZPz8O8wfa1YOCM6kBTN1_8zRHlH6CIisNzg/edit#gid=1778725847"",""IN-案例損失機率!CC1:CN502""))},""select * where Col1='""&amp;$A86&amp;""'""),""&gt;0"")"),"#DIV/0!")</f>
        <v>#DIV/0!</v>
      </c>
      <c r="Q86" s="49" t="str">
        <f>IFERROR(__xludf.DUMMYFUNCTION("AVERAGEIF(QUERY({TRANSPOSE(IMPORTRANGE(""https://docs.google.com/spreadsheets/d/1tNYDxpMCjr8OhGILTiJmjMlz99VcOsC03_c_EZHBCac/edit?usp=share_link"",""IN-案例損失機率!CC1:CN502""))},""select * where Col1='""&amp;$A86&amp;""'""),""&gt;0"")"),"#DIV/0!")</f>
        <v>#DIV/0!</v>
      </c>
      <c r="R86" s="49" t="str">
        <f>IFERROR(__xludf.DUMMYFUNCTION("AVERAGEIF(QUERY({TRANSPOSE(IMPORTRANGE(""https://docs.google.com/spreadsheets/d/1vZozQ5iQ5VrH7k7m6S9TXIEHTDthf_o6vyslDgZcn5Q/edit?usp=share_link"",""IN-案例損失機率!CC1:CN502""))},""select * where Col1='""&amp;$A86&amp;""'""),""&gt;0"")"),"#DIV/0!")</f>
        <v>#DIV/0!</v>
      </c>
      <c r="S86" s="49" t="str">
        <f>IFERROR(__xludf.DUMMYFUNCTION("AVERAGEIF(QUERY({TRANSPOSE(IMPORTRANGE(""https://docs.google.com/spreadsheets/d/1PmUbHfZJzt7siSQTWGIhsEF35X21ca3eAvUqMAEdSJU/edit?usp=share_link"",""IN-案例損失機率!CC1:CN502""))},""select * where Col1='""&amp;$A86&amp;""'""),""&gt;0"")"),"#DIV/0!")</f>
        <v>#DIV/0!</v>
      </c>
      <c r="T86" s="49" t="str">
        <f>IFERROR(__xludf.DUMMYFUNCTION("AVERAGEIF(QUERY({TRANSPOSE(IMPORTRANGE(""https://docs.google.com/spreadsheets/d/1xAvmV1dqJN_ClTObvDEwOHmYidNfyL0iyWqhz4cxRUs/edit?usp=sharing"",""IN-案例損失機率!CC1:CN502""))},""select * where Col1='""&amp;$A86&amp;""'""),""&gt;0"")"),"#DIV/0!")</f>
        <v>#DIV/0!</v>
      </c>
      <c r="U86" s="49" t="str">
        <f>IFERROR(__xludf.DUMMYFUNCTION("AVERAGEIF(QUERY({TRANSPOSE(IMPORTRANGE(""https://docs.google.com/spreadsheets/d/1K-U1VOEkekSkvIuOTLramDSL5l6pb7stCKk-oIY8laE/edit?usp=share_link"",""IN-案例損失機率!CC1:CN502""))},""select * where Col1='""&amp;$A86&amp;""'""),""&gt;0"")"),"#DIV/0!")</f>
        <v>#DIV/0!</v>
      </c>
      <c r="V86" s="49" t="str">
        <f>IFERROR(__xludf.DUMMYFUNCTION("AVERAGEIF(QUERY({TRANSPOSE(IMPORTRANGE(""https://docs.google.com/spreadsheets/d/1Jm7uRJI6pOxy50jc0ZwXeixnUp6UO-mcnc53mLlV9lo/edit?usp=share_link"",""IN-案例損失機率!CC1:CN502""))},""select * where Col1='""&amp;$A86&amp;""'""),""&gt;0"")"),"#DIV/0!")</f>
        <v>#DIV/0!</v>
      </c>
      <c r="W86" s="49" t="str">
        <f>IFERROR(__xludf.DUMMYFUNCTION("AVERAGEIF(QUERY({TRANSPOSE(IMPORTRANGE(""https://docs.google.com/spreadsheets/d/1432r4Q6gFqKJ-l9xtbjR9no5K78N0hYLEmTJj5Y2aNY/edit?usp=share_link"",""IN-案例損失機率!CC1:CN502""))},""select * where Col1='""&amp;$A86&amp;""'""),""&gt;0"")"),"#DIV/0!")</f>
        <v>#DIV/0!</v>
      </c>
      <c r="X86" s="49" t="str">
        <f>IFERROR(__xludf.DUMMYFUNCTION("AVERAGEIF(QUERY({TRANSPOSE(IMPORTRANGE(""https://docs.google.com/spreadsheets/d/1DVXEaZ9hcV9qu8VolurcNxY5V8gQ8LsIi5a85Wsw9Po/edit?usp=share_link"",""IN-案例損失機率!CC1:CN502""))},""select * where Col1='""&amp;$A86&amp;""'""),""&gt;0"")"),"#DIV/0!")</f>
        <v>#DIV/0!</v>
      </c>
      <c r="Y86" s="49" t="str">
        <f>IFERROR(__xludf.DUMMYFUNCTION("AVERAGEIF(QUERY({TRANSPOSE(IMPORTRANGE(""https://docs.google.com/spreadsheets/d/1IcFK7Y-5zkWAlUD5cpc1mAs86lmwve_bgLw3wdZig8E/edit?usp=share_link"",""IN-案例損失機率!CC1:CN502""))},""select * where Col1='""&amp;$A86&amp;""'""),""&gt;0"")"),"#DIV/0!")</f>
        <v>#DIV/0!</v>
      </c>
      <c r="Z86" s="49" t="str">
        <f>IFERROR(__xludf.DUMMYFUNCTION("AVERAGEIF(QUERY({TRANSPOSE(IMPORTRANGE(""https://docs.google.com/spreadsheets/d/1Ixl8jtNz2EiMLY_QYD63IRT4j7L627seq4sLK3YISsw/edit?usp=share_link"",""IN-案例損失機率!CC1:CN502""))},""select * where Col1='""&amp;$A86&amp;""'""),""&gt;0"")"),"#DIV/0!")</f>
        <v>#DIV/0!</v>
      </c>
      <c r="AA86" s="49" t="str">
        <f>IFERROR(__xludf.DUMMYFUNCTION("AVERAGEIF(QUERY({TRANSPOSE(IMPORTRANGE(""https://docs.google.com/spreadsheets/d/1dJl4U62GKA5t7aapzzY2_9dSeZDTolcdr_bPV4nnAkw/edit?usp=share_link"",""IN-案例損失機率!CC1:CN502""))},""select * where Col1='""&amp;$A86&amp;""'""),""&gt;0"")"),"#DIV/0!")</f>
        <v>#DIV/0!</v>
      </c>
      <c r="AB86" s="49" t="str">
        <f>IFERROR(__xludf.DUMMYFUNCTION("AVERAGEIF(QUERY({TRANSPOSE(IMPORTRANGE(""https://docs.google.com/spreadsheets/d/1AMhlPsxJ_ORVhDRWyKbwTnx4gSymsO3qxr_6ZOoP86Q/edit?usp=share_link"",""IN-案例損失機率!CC1:CN502""))},""select * where Col1='""&amp;$A86&amp;""'""),""&gt;0"")"),"#DIV/0!")</f>
        <v>#DIV/0!</v>
      </c>
    </row>
    <row r="87" ht="30.0" customHeight="1">
      <c r="A87" s="45" t="s">
        <v>239</v>
      </c>
      <c r="B87" s="48" t="str">
        <f>IFERROR(__xludf.DUMMYFUNCTION("AVERAGEIF(QUERY({TRANSPOSE(IMPORTRANGE(""https://docs.google.com/spreadsheets/d/1YYNUZ9RW9034EMLDp5-m19i6R-xdTe70wberwaq-8zs/edit#gid=1778725847"",""IN-案例損失機率!CC1:CN502""))},""select * where Col1='""&amp;$A87&amp;""'""),""&gt;0"")"),"#DIV/0!")</f>
        <v>#DIV/0!</v>
      </c>
      <c r="C87" s="48" t="str">
        <f>IFERROR(__xludf.DUMMYFUNCTION("AVERAGEIF(QUERY({TRANSPOSE(IMPORTRANGE(""https://docs.google.com/spreadsheets/d/1_iJCYlYq4CcYNKhor4zgSP188oNelfImt8z59yoPJUc/edit?usp=share_link"",""IN-案例損失機率!CC1:CN502""))},""select * where Col1='""&amp;$A87&amp;""'""),""&gt;0"")"),"#DIV/0!")</f>
        <v>#DIV/0!</v>
      </c>
      <c r="D87" s="48" t="str">
        <f>IFERROR(__xludf.DUMMYFUNCTION("AVERAGEIF(QUERY({TRANSPOSE(IMPORTRANGE(""https://docs.google.com/spreadsheets/d/1kujxI94YuL9OSXWn6J6vWxv26Yj3pYgijIVivfOQPYk/edit?usp=share_link"",""IN-案例損失機率!CC1:CN502""))},""select * where Col1='""&amp;$A87&amp;""'""),""&gt;0"")"),"#DIV/0!")</f>
        <v>#DIV/0!</v>
      </c>
      <c r="E87" s="48" t="str">
        <f>IFERROR(__xludf.DUMMYFUNCTION("AVERAGEIF(QUERY({TRANSPOSE(IMPORTRANGE(""https://docs.google.com/spreadsheets/d/1U8udSCZ_QzoMBI6FBD9n_ubwu7PxMrD693JcQcNJpbc/edit?usp=share_link"",""IN-案例損失機率!CC1:CN502""))},""select * where Col1='""&amp;$A87&amp;""'""),""&gt;0"")"),"#DIV/0!")</f>
        <v>#DIV/0!</v>
      </c>
      <c r="F87" s="48" t="str">
        <f>IFERROR(__xludf.DUMMYFUNCTION("AVERAGEIF(QUERY({TRANSPOSE(IMPORTRANGE(""https://docs.google.com/spreadsheets/d/1M12lEnX_CHjDSTgWhN-WfG1etRC2LDWL58Z2o2sS0xE/edit?usp=share_link"",""IN-案例損失機率!CC1:CN502""))},""select * where Col1='""&amp;$A87&amp;""'""),""&gt;0"")"),"#DIV/0!")</f>
        <v>#DIV/0!</v>
      </c>
      <c r="G87" s="48" t="str">
        <f>IFERROR(__xludf.DUMMYFUNCTION("AVERAGEIF(QUERY({TRANSPOSE(IMPORTRANGE(""https://docs.google.com/spreadsheets/d/1S7pxpAN5Ncwwo59e1mhP5kasoSyiC1U3a_9vaq0MPlk/edit?usp=share_link"",""IN-案例損失機率!CC1:CN502""))},""select * where Col1='""&amp;$A87&amp;""'""),""&gt;0"")"),"#DIV/0!")</f>
        <v>#DIV/0!</v>
      </c>
      <c r="H87" s="48" t="str">
        <f>IFERROR(__xludf.DUMMYFUNCTION("AVERAGEIF(QUERY({TRANSPOSE(IMPORTRANGE(""https://docs.google.com/spreadsheets/d/1swlyjPL_3sDDfrJGrQny4r-QrjwgXeCGmP1u3YZ_-ms/edit?usp=share_link"",""IN-案例損失機率!CC1:CN502""))},""select * where Col1='""&amp;$A87&amp;""'""),""&gt;0"")"),"#DIV/0!")</f>
        <v>#DIV/0!</v>
      </c>
      <c r="I87" s="48" t="str">
        <f>IFERROR(__xludf.DUMMYFUNCTION("AVERAGEIF(QUERY({TRANSPOSE(IMPORTRANGE(""https://docs.google.com/spreadsheets/d/1qIf_B6VTAz6kngi0d8IjodYhVsIq-RV-31ghjlJHm-A/edit?usp=share_link"",""IN-案例損失機率!CC1:CN502""))},""select * where Col1='""&amp;$A87&amp;""'""),""&gt;0"")"),"#DIV/0!")</f>
        <v>#DIV/0!</v>
      </c>
      <c r="J87" s="48" t="str">
        <f>IFERROR(__xludf.DUMMYFUNCTION("AVERAGEIF(QUERY({TRANSPOSE(IMPORTRANGE(""https://docs.google.com/spreadsheets/d/1qfSt4Um3H5pMCqFySctVsMhprozDdhubgibRML1BPi4/edit?usp=share_link"",""IN-案例損失機率!CC1:CN502""))},""select * where Col1='""&amp;$A87&amp;""'""),""&gt;0"")"),"#DIV/0!")</f>
        <v>#DIV/0!</v>
      </c>
      <c r="K87" s="48" t="str">
        <f>IFERROR(__xludf.DUMMYFUNCTION("AVERAGEIF(QUERY({TRANSPOSE(IMPORTRANGE(""https://docs.google.com/spreadsheets/d/1V6tsygD1UFo9qrXN5fMConFU-KfSDWoR-aMUe8usYOg/edit?usp=share_link"",""IN-案例損失機率!CC1:CN502""))},""select * where Col1='""&amp;$A87&amp;""'""),""&gt;0"")"),"#DIV/0!")</f>
        <v>#DIV/0!</v>
      </c>
      <c r="L87" s="48" t="str">
        <f>IFERROR(__xludf.DUMMYFUNCTION("AVERAGEIF(QUERY({TRANSPOSE(IMPORTRANGE(""https://docs.google.com/spreadsheets/d/1_VCKf56QAmF0gpPF9ww3-uf7meSC9NZD2iLJ3YdNePM/edit?usp=share_link"",""IN-案例損失機率!CC1:CN502""))},""select * where Col1='""&amp;$A87&amp;""'""),""&gt;0"")"),"#DIV/0!")</f>
        <v>#DIV/0!</v>
      </c>
      <c r="M87" s="48" t="str">
        <f>IFERROR(__xludf.DUMMYFUNCTION("AVERAGEIF(QUERY({TRANSPOSE(IMPORTRANGE(""https://docs.google.com/spreadsheets/d/1RdNC4G3MORnnCixr7bZSlGgUGlE5RAADrt7YnSratHE/edit?usp=share_link"",""IN-案例損失機率!CC1:CN502""))},""select * where Col1='""&amp;$A87&amp;""'""),""&gt;0"")"),"#DIV/0!")</f>
        <v>#DIV/0!</v>
      </c>
      <c r="N87" s="48" t="str">
        <f>IFERROR(__xludf.DUMMYFUNCTION("AVERAGEIF(QUERY({TRANSPOSE(IMPORTRANGE(""https://docs.google.com/spreadsheets/d/1gC8hxK8PSzlgX-mN7fwX87dn5gLO10u3nIfnTiNWbuA/edit?usp=share_link"",""IN-案例損失機率!CC1:CN502""))},""select * where Col1='""&amp;$A87&amp;""'""),""&gt;0"")"),"#DIV/0!")</f>
        <v>#DIV/0!</v>
      </c>
      <c r="O87" s="48" t="str">
        <f>IFERROR(__xludf.DUMMYFUNCTION("AVERAGEIF(QUERY({TRANSPOSE(IMPORTRANGE(""https://docs.google.com/spreadsheets/d/1B8cPiZeIcOn-Qd3JgkHKMcjZB4fzL4_ujlvGw3F7sHM/edit?usp=share_link"",""IN-案例損失機率!CC1:CN502""))},""select * where Col1='""&amp;$A87&amp;""'""),""&gt;0"")"),"#DIV/0!")</f>
        <v>#DIV/0!</v>
      </c>
      <c r="P87" s="48" t="str">
        <f>IFERROR(__xludf.DUMMYFUNCTION("AVERAGEIF(QUERY({TRANSPOSE(IMPORTRANGE(""https://docs.google.com/spreadsheets/d/1U5S65h0MZPz8O8wfa1YOCM6kBTN1_8zRHlH6CIisNzg/edit#gid=1778725847"",""IN-案例損失機率!CC1:CN502""))},""select * where Col1='""&amp;$A87&amp;""'""),""&gt;0"")"),"#DIV/0!")</f>
        <v>#DIV/0!</v>
      </c>
      <c r="Q87" s="48" t="str">
        <f>IFERROR(__xludf.DUMMYFUNCTION("AVERAGEIF(QUERY({TRANSPOSE(IMPORTRANGE(""https://docs.google.com/spreadsheets/d/1tNYDxpMCjr8OhGILTiJmjMlz99VcOsC03_c_EZHBCac/edit?usp=share_link"",""IN-案例損失機率!CC1:CN502""))},""select * where Col1='""&amp;$A87&amp;""'""),""&gt;0"")"),"#DIV/0!")</f>
        <v>#DIV/0!</v>
      </c>
      <c r="R87" s="48" t="str">
        <f>IFERROR(__xludf.DUMMYFUNCTION("AVERAGEIF(QUERY({TRANSPOSE(IMPORTRANGE(""https://docs.google.com/spreadsheets/d/1vZozQ5iQ5VrH7k7m6S9TXIEHTDthf_o6vyslDgZcn5Q/edit?usp=share_link"",""IN-案例損失機率!CC1:CN502""))},""select * where Col1='""&amp;$A87&amp;""'""),""&gt;0"")"),"#DIV/0!")</f>
        <v>#DIV/0!</v>
      </c>
      <c r="S87" s="48" t="str">
        <f>IFERROR(__xludf.DUMMYFUNCTION("AVERAGEIF(QUERY({TRANSPOSE(IMPORTRANGE(""https://docs.google.com/spreadsheets/d/1PmUbHfZJzt7siSQTWGIhsEF35X21ca3eAvUqMAEdSJU/edit?usp=share_link"",""IN-案例損失機率!CC1:CN502""))},""select * where Col1='""&amp;$A87&amp;""'""),""&gt;0"")"),"#DIV/0!")</f>
        <v>#DIV/0!</v>
      </c>
      <c r="T87" s="48" t="str">
        <f>IFERROR(__xludf.DUMMYFUNCTION("AVERAGEIF(QUERY({TRANSPOSE(IMPORTRANGE(""https://docs.google.com/spreadsheets/d/1xAvmV1dqJN_ClTObvDEwOHmYidNfyL0iyWqhz4cxRUs/edit?usp=sharing"",""IN-案例損失機率!CC1:CN502""))},""select * where Col1='""&amp;$A87&amp;""'""),""&gt;0"")"),"#DIV/0!")</f>
        <v>#DIV/0!</v>
      </c>
      <c r="U87" s="48" t="str">
        <f>IFERROR(__xludf.DUMMYFUNCTION("AVERAGEIF(QUERY({TRANSPOSE(IMPORTRANGE(""https://docs.google.com/spreadsheets/d/1K-U1VOEkekSkvIuOTLramDSL5l6pb7stCKk-oIY8laE/edit?usp=share_link"",""IN-案例損失機率!CC1:CN502""))},""select * where Col1='""&amp;$A87&amp;""'""),""&gt;0"")"),"#DIV/0!")</f>
        <v>#DIV/0!</v>
      </c>
      <c r="V87" s="48" t="str">
        <f>IFERROR(__xludf.DUMMYFUNCTION("AVERAGEIF(QUERY({TRANSPOSE(IMPORTRANGE(""https://docs.google.com/spreadsheets/d/1Jm7uRJI6pOxy50jc0ZwXeixnUp6UO-mcnc53mLlV9lo/edit?usp=share_link"",""IN-案例損失機率!CC1:CN502""))},""select * where Col1='""&amp;$A87&amp;""'""),""&gt;0"")"),"#DIV/0!")</f>
        <v>#DIV/0!</v>
      </c>
      <c r="W87" s="48" t="str">
        <f>IFERROR(__xludf.DUMMYFUNCTION("AVERAGEIF(QUERY({TRANSPOSE(IMPORTRANGE(""https://docs.google.com/spreadsheets/d/1432r4Q6gFqKJ-l9xtbjR9no5K78N0hYLEmTJj5Y2aNY/edit?usp=share_link"",""IN-案例損失機率!CC1:CN502""))},""select * where Col1='""&amp;$A87&amp;""'""),""&gt;0"")"),"#DIV/0!")</f>
        <v>#DIV/0!</v>
      </c>
      <c r="X87" s="48" t="str">
        <f>IFERROR(__xludf.DUMMYFUNCTION("AVERAGEIF(QUERY({TRANSPOSE(IMPORTRANGE(""https://docs.google.com/spreadsheets/d/1DVXEaZ9hcV9qu8VolurcNxY5V8gQ8LsIi5a85Wsw9Po/edit?usp=share_link"",""IN-案例損失機率!CC1:CN502""))},""select * where Col1='""&amp;$A87&amp;""'""),""&gt;0"")"),"#DIV/0!")</f>
        <v>#DIV/0!</v>
      </c>
      <c r="Y87" s="48" t="str">
        <f>IFERROR(__xludf.DUMMYFUNCTION("AVERAGEIF(QUERY({TRANSPOSE(IMPORTRANGE(""https://docs.google.com/spreadsheets/d/1IcFK7Y-5zkWAlUD5cpc1mAs86lmwve_bgLw3wdZig8E/edit?usp=share_link"",""IN-案例損失機率!CC1:CN502""))},""select * where Col1='""&amp;$A87&amp;""'""),""&gt;0"")"),"#DIV/0!")</f>
        <v>#DIV/0!</v>
      </c>
      <c r="Z87" s="48" t="str">
        <f>IFERROR(__xludf.DUMMYFUNCTION("AVERAGEIF(QUERY({TRANSPOSE(IMPORTRANGE(""https://docs.google.com/spreadsheets/d/1Ixl8jtNz2EiMLY_QYD63IRT4j7L627seq4sLK3YISsw/edit?usp=share_link"",""IN-案例損失機率!CC1:CN502""))},""select * where Col1='""&amp;$A87&amp;""'""),""&gt;0"")"),"#DIV/0!")</f>
        <v>#DIV/0!</v>
      </c>
      <c r="AA87" s="48" t="str">
        <f>IFERROR(__xludf.DUMMYFUNCTION("AVERAGEIF(QUERY({TRANSPOSE(IMPORTRANGE(""https://docs.google.com/spreadsheets/d/1dJl4U62GKA5t7aapzzY2_9dSeZDTolcdr_bPV4nnAkw/edit?usp=share_link"",""IN-案例損失機率!CC1:CN502""))},""select * where Col1='""&amp;$A87&amp;""'""),""&gt;0"")"),"#DIV/0!")</f>
        <v>#DIV/0!</v>
      </c>
      <c r="AB87" s="48" t="str">
        <f>IFERROR(__xludf.DUMMYFUNCTION("AVERAGEIF(QUERY({TRANSPOSE(IMPORTRANGE(""https://docs.google.com/spreadsheets/d/1AMhlPsxJ_ORVhDRWyKbwTnx4gSymsO3qxr_6ZOoP86Q/edit?usp=share_link"",""IN-案例損失機率!CC1:CN502""))},""select * where Col1='""&amp;$A87&amp;""'""),""&gt;0"")"),"#DIV/0!")</f>
        <v>#DIV/0!</v>
      </c>
    </row>
    <row r="88" ht="30.0" customHeight="1">
      <c r="A88" s="45" t="s">
        <v>240</v>
      </c>
      <c r="B88" s="49" t="str">
        <f>IFERROR(__xludf.DUMMYFUNCTION("AVERAGEIF(QUERY({TRANSPOSE(IMPORTRANGE(""https://docs.google.com/spreadsheets/d/1YYNUZ9RW9034EMLDp5-m19i6R-xdTe70wberwaq-8zs/edit#gid=1778725847"",""IN-案例損失機率!CC1:CN502""))},""select * where Col1='""&amp;$A88&amp;""'""),""&gt;0"")"),"#DIV/0!")</f>
        <v>#DIV/0!</v>
      </c>
      <c r="C88" s="49" t="str">
        <f>IFERROR(__xludf.DUMMYFUNCTION("AVERAGEIF(QUERY({TRANSPOSE(IMPORTRANGE(""https://docs.google.com/spreadsheets/d/1_iJCYlYq4CcYNKhor4zgSP188oNelfImt8z59yoPJUc/edit?usp=share_link"",""IN-案例損失機率!CC1:CN502""))},""select * where Col1='""&amp;$A88&amp;""'""),""&gt;0"")"),"#DIV/0!")</f>
        <v>#DIV/0!</v>
      </c>
      <c r="D88" s="49" t="str">
        <f>IFERROR(__xludf.DUMMYFUNCTION("AVERAGEIF(QUERY({TRANSPOSE(IMPORTRANGE(""https://docs.google.com/spreadsheets/d/1kujxI94YuL9OSXWn6J6vWxv26Yj3pYgijIVivfOQPYk/edit?usp=share_link"",""IN-案例損失機率!CC1:CN502""))},""select * where Col1='""&amp;$A88&amp;""'""),""&gt;0"")"),"#DIV/0!")</f>
        <v>#DIV/0!</v>
      </c>
      <c r="E88" s="49" t="str">
        <f>IFERROR(__xludf.DUMMYFUNCTION("AVERAGEIF(QUERY({TRANSPOSE(IMPORTRANGE(""https://docs.google.com/spreadsheets/d/1U8udSCZ_QzoMBI6FBD9n_ubwu7PxMrD693JcQcNJpbc/edit?usp=share_link"",""IN-案例損失機率!CC1:CN502""))},""select * where Col1='""&amp;$A88&amp;""'""),""&gt;0"")"),"#DIV/0!")</f>
        <v>#DIV/0!</v>
      </c>
      <c r="F88" s="49" t="str">
        <f>IFERROR(__xludf.DUMMYFUNCTION("AVERAGEIF(QUERY({TRANSPOSE(IMPORTRANGE(""https://docs.google.com/spreadsheets/d/1M12lEnX_CHjDSTgWhN-WfG1etRC2LDWL58Z2o2sS0xE/edit?usp=share_link"",""IN-案例損失機率!CC1:CN502""))},""select * where Col1='""&amp;$A88&amp;""'""),""&gt;0"")"),"#DIV/0!")</f>
        <v>#DIV/0!</v>
      </c>
      <c r="G88" s="49" t="str">
        <f>IFERROR(__xludf.DUMMYFUNCTION("AVERAGEIF(QUERY({TRANSPOSE(IMPORTRANGE(""https://docs.google.com/spreadsheets/d/1S7pxpAN5Ncwwo59e1mhP5kasoSyiC1U3a_9vaq0MPlk/edit?usp=share_link"",""IN-案例損失機率!CC1:CN502""))},""select * where Col1='""&amp;$A88&amp;""'""),""&gt;0"")"),"#DIV/0!")</f>
        <v>#DIV/0!</v>
      </c>
      <c r="H88" s="49" t="str">
        <f>IFERROR(__xludf.DUMMYFUNCTION("AVERAGEIF(QUERY({TRANSPOSE(IMPORTRANGE(""https://docs.google.com/spreadsheets/d/1swlyjPL_3sDDfrJGrQny4r-QrjwgXeCGmP1u3YZ_-ms/edit?usp=share_link"",""IN-案例損失機率!CC1:CN502""))},""select * where Col1='""&amp;$A88&amp;""'""),""&gt;0"")"),"#DIV/0!")</f>
        <v>#DIV/0!</v>
      </c>
      <c r="I88" s="49" t="str">
        <f>IFERROR(__xludf.DUMMYFUNCTION("AVERAGEIF(QUERY({TRANSPOSE(IMPORTRANGE(""https://docs.google.com/spreadsheets/d/1qIf_B6VTAz6kngi0d8IjodYhVsIq-RV-31ghjlJHm-A/edit?usp=share_link"",""IN-案例損失機率!CC1:CN502""))},""select * where Col1='""&amp;$A88&amp;""'""),""&gt;0"")"),"#DIV/0!")</f>
        <v>#DIV/0!</v>
      </c>
      <c r="J88" s="49" t="str">
        <f>IFERROR(__xludf.DUMMYFUNCTION("AVERAGEIF(QUERY({TRANSPOSE(IMPORTRANGE(""https://docs.google.com/spreadsheets/d/1qfSt4Um3H5pMCqFySctVsMhprozDdhubgibRML1BPi4/edit?usp=share_link"",""IN-案例損失機率!CC1:CN502""))},""select * where Col1='""&amp;$A88&amp;""'""),""&gt;0"")"),"#DIV/0!")</f>
        <v>#DIV/0!</v>
      </c>
      <c r="K88" s="49" t="str">
        <f>IFERROR(__xludf.DUMMYFUNCTION("AVERAGEIF(QUERY({TRANSPOSE(IMPORTRANGE(""https://docs.google.com/spreadsheets/d/1V6tsygD1UFo9qrXN5fMConFU-KfSDWoR-aMUe8usYOg/edit?usp=share_link"",""IN-案例損失機率!CC1:CN502""))},""select * where Col1='""&amp;$A88&amp;""'""),""&gt;0"")"),"#DIV/0!")</f>
        <v>#DIV/0!</v>
      </c>
      <c r="L88" s="49" t="str">
        <f>IFERROR(__xludf.DUMMYFUNCTION("AVERAGEIF(QUERY({TRANSPOSE(IMPORTRANGE(""https://docs.google.com/spreadsheets/d/1_VCKf56QAmF0gpPF9ww3-uf7meSC9NZD2iLJ3YdNePM/edit?usp=share_link"",""IN-案例損失機率!CC1:CN502""))},""select * where Col1='""&amp;$A88&amp;""'""),""&gt;0"")"),"#DIV/0!")</f>
        <v>#DIV/0!</v>
      </c>
      <c r="M88" s="49" t="str">
        <f>IFERROR(__xludf.DUMMYFUNCTION("AVERAGEIF(QUERY({TRANSPOSE(IMPORTRANGE(""https://docs.google.com/spreadsheets/d/1RdNC4G3MORnnCixr7bZSlGgUGlE5RAADrt7YnSratHE/edit?usp=share_link"",""IN-案例損失機率!CC1:CN502""))},""select * where Col1='""&amp;$A88&amp;""'""),""&gt;0"")"),"#DIV/0!")</f>
        <v>#DIV/0!</v>
      </c>
      <c r="N88" s="49" t="str">
        <f>IFERROR(__xludf.DUMMYFUNCTION("AVERAGEIF(QUERY({TRANSPOSE(IMPORTRANGE(""https://docs.google.com/spreadsheets/d/1gC8hxK8PSzlgX-mN7fwX87dn5gLO10u3nIfnTiNWbuA/edit?usp=share_link"",""IN-案例損失機率!CC1:CN502""))},""select * where Col1='""&amp;$A88&amp;""'""),""&gt;0"")"),"#DIV/0!")</f>
        <v>#DIV/0!</v>
      </c>
      <c r="O88" s="49" t="str">
        <f>IFERROR(__xludf.DUMMYFUNCTION("AVERAGEIF(QUERY({TRANSPOSE(IMPORTRANGE(""https://docs.google.com/spreadsheets/d/1B8cPiZeIcOn-Qd3JgkHKMcjZB4fzL4_ujlvGw3F7sHM/edit?usp=share_link"",""IN-案例損失機率!CC1:CN502""))},""select * where Col1='""&amp;$A88&amp;""'""),""&gt;0"")"),"#DIV/0!")</f>
        <v>#DIV/0!</v>
      </c>
      <c r="P88" s="49" t="str">
        <f>IFERROR(__xludf.DUMMYFUNCTION("AVERAGEIF(QUERY({TRANSPOSE(IMPORTRANGE(""https://docs.google.com/spreadsheets/d/1U5S65h0MZPz8O8wfa1YOCM6kBTN1_8zRHlH6CIisNzg/edit#gid=1778725847"",""IN-案例損失機率!CC1:CN502""))},""select * where Col1='""&amp;$A88&amp;""'""),""&gt;0"")"),"#DIV/0!")</f>
        <v>#DIV/0!</v>
      </c>
      <c r="Q88" s="49" t="str">
        <f>IFERROR(__xludf.DUMMYFUNCTION("AVERAGEIF(QUERY({TRANSPOSE(IMPORTRANGE(""https://docs.google.com/spreadsheets/d/1tNYDxpMCjr8OhGILTiJmjMlz99VcOsC03_c_EZHBCac/edit?usp=share_link"",""IN-案例損失機率!CC1:CN502""))},""select * where Col1='""&amp;$A88&amp;""'""),""&gt;0"")"),"#DIV/0!")</f>
        <v>#DIV/0!</v>
      </c>
      <c r="R88" s="49" t="str">
        <f>IFERROR(__xludf.DUMMYFUNCTION("AVERAGEIF(QUERY({TRANSPOSE(IMPORTRANGE(""https://docs.google.com/spreadsheets/d/1vZozQ5iQ5VrH7k7m6S9TXIEHTDthf_o6vyslDgZcn5Q/edit?usp=share_link"",""IN-案例損失機率!CC1:CN502""))},""select * where Col1='""&amp;$A88&amp;""'""),""&gt;0"")"),"#DIV/0!")</f>
        <v>#DIV/0!</v>
      </c>
      <c r="S88" s="49" t="str">
        <f>IFERROR(__xludf.DUMMYFUNCTION("AVERAGEIF(QUERY({TRANSPOSE(IMPORTRANGE(""https://docs.google.com/spreadsheets/d/1PmUbHfZJzt7siSQTWGIhsEF35X21ca3eAvUqMAEdSJU/edit?usp=share_link"",""IN-案例損失機率!CC1:CN502""))},""select * where Col1='""&amp;$A88&amp;""'""),""&gt;0"")"),"#DIV/0!")</f>
        <v>#DIV/0!</v>
      </c>
      <c r="T88" s="49" t="str">
        <f>IFERROR(__xludf.DUMMYFUNCTION("AVERAGEIF(QUERY({TRANSPOSE(IMPORTRANGE(""https://docs.google.com/spreadsheets/d/1xAvmV1dqJN_ClTObvDEwOHmYidNfyL0iyWqhz4cxRUs/edit?usp=sharing"",""IN-案例損失機率!CC1:CN502""))},""select * where Col1='""&amp;$A88&amp;""'""),""&gt;0"")"),"#DIV/0!")</f>
        <v>#DIV/0!</v>
      </c>
      <c r="U88" s="49" t="str">
        <f>IFERROR(__xludf.DUMMYFUNCTION("AVERAGEIF(QUERY({TRANSPOSE(IMPORTRANGE(""https://docs.google.com/spreadsheets/d/1K-U1VOEkekSkvIuOTLramDSL5l6pb7stCKk-oIY8laE/edit?usp=share_link"",""IN-案例損失機率!CC1:CN502""))},""select * where Col1='""&amp;$A88&amp;""'""),""&gt;0"")"),"#DIV/0!")</f>
        <v>#DIV/0!</v>
      </c>
      <c r="V88" s="49" t="str">
        <f>IFERROR(__xludf.DUMMYFUNCTION("AVERAGEIF(QUERY({TRANSPOSE(IMPORTRANGE(""https://docs.google.com/spreadsheets/d/1Jm7uRJI6pOxy50jc0ZwXeixnUp6UO-mcnc53mLlV9lo/edit?usp=share_link"",""IN-案例損失機率!CC1:CN502""))},""select * where Col1='""&amp;$A88&amp;""'""),""&gt;0"")"),"#DIV/0!")</f>
        <v>#DIV/0!</v>
      </c>
      <c r="W88" s="49" t="str">
        <f>IFERROR(__xludf.DUMMYFUNCTION("AVERAGEIF(QUERY({TRANSPOSE(IMPORTRANGE(""https://docs.google.com/spreadsheets/d/1432r4Q6gFqKJ-l9xtbjR9no5K78N0hYLEmTJj5Y2aNY/edit?usp=share_link"",""IN-案例損失機率!CC1:CN502""))},""select * where Col1='""&amp;$A88&amp;""'""),""&gt;0"")"),"#DIV/0!")</f>
        <v>#DIV/0!</v>
      </c>
      <c r="X88" s="49" t="str">
        <f>IFERROR(__xludf.DUMMYFUNCTION("AVERAGEIF(QUERY({TRANSPOSE(IMPORTRANGE(""https://docs.google.com/spreadsheets/d/1DVXEaZ9hcV9qu8VolurcNxY5V8gQ8LsIi5a85Wsw9Po/edit?usp=share_link"",""IN-案例損失機率!CC1:CN502""))},""select * where Col1='""&amp;$A88&amp;""'""),""&gt;0"")"),"#DIV/0!")</f>
        <v>#DIV/0!</v>
      </c>
      <c r="Y88" s="49" t="str">
        <f>IFERROR(__xludf.DUMMYFUNCTION("AVERAGEIF(QUERY({TRANSPOSE(IMPORTRANGE(""https://docs.google.com/spreadsheets/d/1IcFK7Y-5zkWAlUD5cpc1mAs86lmwve_bgLw3wdZig8E/edit?usp=share_link"",""IN-案例損失機率!CC1:CN502""))},""select * where Col1='""&amp;$A88&amp;""'""),""&gt;0"")"),"#DIV/0!")</f>
        <v>#DIV/0!</v>
      </c>
      <c r="Z88" s="49" t="str">
        <f>IFERROR(__xludf.DUMMYFUNCTION("AVERAGEIF(QUERY({TRANSPOSE(IMPORTRANGE(""https://docs.google.com/spreadsheets/d/1Ixl8jtNz2EiMLY_QYD63IRT4j7L627seq4sLK3YISsw/edit?usp=share_link"",""IN-案例損失機率!CC1:CN502""))},""select * where Col1='""&amp;$A88&amp;""'""),""&gt;0"")"),"#DIV/0!")</f>
        <v>#DIV/0!</v>
      </c>
      <c r="AA88" s="49" t="str">
        <f>IFERROR(__xludf.DUMMYFUNCTION("AVERAGEIF(QUERY({TRANSPOSE(IMPORTRANGE(""https://docs.google.com/spreadsheets/d/1dJl4U62GKA5t7aapzzY2_9dSeZDTolcdr_bPV4nnAkw/edit?usp=share_link"",""IN-案例損失機率!CC1:CN502""))},""select * where Col1='""&amp;$A88&amp;""'""),""&gt;0"")"),"#DIV/0!")</f>
        <v>#DIV/0!</v>
      </c>
      <c r="AB88" s="49" t="str">
        <f>IFERROR(__xludf.DUMMYFUNCTION("AVERAGEIF(QUERY({TRANSPOSE(IMPORTRANGE(""https://docs.google.com/spreadsheets/d/1AMhlPsxJ_ORVhDRWyKbwTnx4gSymsO3qxr_6ZOoP86Q/edit?usp=share_link"",""IN-案例損失機率!CC1:CN502""))},""select * where Col1='""&amp;$A88&amp;""'""),""&gt;0"")"),"#DIV/0!")</f>
        <v>#DIV/0!</v>
      </c>
    </row>
    <row r="89" ht="30.0" customHeight="1">
      <c r="A89" s="45" t="s">
        <v>241</v>
      </c>
      <c r="B89" s="48" t="str">
        <f>IFERROR(__xludf.DUMMYFUNCTION("AVERAGEIF(QUERY({TRANSPOSE(IMPORTRANGE(""https://docs.google.com/spreadsheets/d/1YYNUZ9RW9034EMLDp5-m19i6R-xdTe70wberwaq-8zs/edit#gid=1778725847"",""IN-案例損失機率!CC1:CN502""))},""select * where Col1='""&amp;$A89&amp;""'""),""&gt;0"")"),"#DIV/0!")</f>
        <v>#DIV/0!</v>
      </c>
      <c r="C89" s="48" t="str">
        <f>IFERROR(__xludf.DUMMYFUNCTION("AVERAGEIF(QUERY({TRANSPOSE(IMPORTRANGE(""https://docs.google.com/spreadsheets/d/1_iJCYlYq4CcYNKhor4zgSP188oNelfImt8z59yoPJUc/edit?usp=share_link"",""IN-案例損失機率!CC1:CN502""))},""select * where Col1='""&amp;$A89&amp;""'""),""&gt;0"")"),"#DIV/0!")</f>
        <v>#DIV/0!</v>
      </c>
      <c r="D89" s="48" t="str">
        <f>IFERROR(__xludf.DUMMYFUNCTION("AVERAGEIF(QUERY({TRANSPOSE(IMPORTRANGE(""https://docs.google.com/spreadsheets/d/1kujxI94YuL9OSXWn6J6vWxv26Yj3pYgijIVivfOQPYk/edit?usp=share_link"",""IN-案例損失機率!CC1:CN502""))},""select * where Col1='""&amp;$A89&amp;""'""),""&gt;0"")"),"#DIV/0!")</f>
        <v>#DIV/0!</v>
      </c>
      <c r="E89" s="48" t="str">
        <f>IFERROR(__xludf.DUMMYFUNCTION("AVERAGEIF(QUERY({TRANSPOSE(IMPORTRANGE(""https://docs.google.com/spreadsheets/d/1U8udSCZ_QzoMBI6FBD9n_ubwu7PxMrD693JcQcNJpbc/edit?usp=share_link"",""IN-案例損失機率!CC1:CN502""))},""select * where Col1='""&amp;$A89&amp;""'""),""&gt;0"")"),"#DIV/0!")</f>
        <v>#DIV/0!</v>
      </c>
      <c r="F89" s="48" t="str">
        <f>IFERROR(__xludf.DUMMYFUNCTION("AVERAGEIF(QUERY({TRANSPOSE(IMPORTRANGE(""https://docs.google.com/spreadsheets/d/1M12lEnX_CHjDSTgWhN-WfG1etRC2LDWL58Z2o2sS0xE/edit?usp=share_link"",""IN-案例損失機率!CC1:CN502""))},""select * where Col1='""&amp;$A89&amp;""'""),""&gt;0"")"),"#DIV/0!")</f>
        <v>#DIV/0!</v>
      </c>
      <c r="G89" s="48" t="str">
        <f>IFERROR(__xludf.DUMMYFUNCTION("AVERAGEIF(QUERY({TRANSPOSE(IMPORTRANGE(""https://docs.google.com/spreadsheets/d/1S7pxpAN5Ncwwo59e1mhP5kasoSyiC1U3a_9vaq0MPlk/edit?usp=share_link"",""IN-案例損失機率!CC1:CN502""))},""select * where Col1='""&amp;$A89&amp;""'""),""&gt;0"")"),"#DIV/0!")</f>
        <v>#DIV/0!</v>
      </c>
      <c r="H89" s="48" t="str">
        <f>IFERROR(__xludf.DUMMYFUNCTION("AVERAGEIF(QUERY({TRANSPOSE(IMPORTRANGE(""https://docs.google.com/spreadsheets/d/1swlyjPL_3sDDfrJGrQny4r-QrjwgXeCGmP1u3YZ_-ms/edit?usp=share_link"",""IN-案例損失機率!CC1:CN502""))},""select * where Col1='""&amp;$A89&amp;""'""),""&gt;0"")"),"#DIV/0!")</f>
        <v>#DIV/0!</v>
      </c>
      <c r="I89" s="48" t="str">
        <f>IFERROR(__xludf.DUMMYFUNCTION("AVERAGEIF(QUERY({TRANSPOSE(IMPORTRANGE(""https://docs.google.com/spreadsheets/d/1qIf_B6VTAz6kngi0d8IjodYhVsIq-RV-31ghjlJHm-A/edit?usp=share_link"",""IN-案例損失機率!CC1:CN502""))},""select * where Col1='""&amp;$A89&amp;""'""),""&gt;0"")"),"#DIV/0!")</f>
        <v>#DIV/0!</v>
      </c>
      <c r="J89" s="48" t="str">
        <f>IFERROR(__xludf.DUMMYFUNCTION("AVERAGEIF(QUERY({TRANSPOSE(IMPORTRANGE(""https://docs.google.com/spreadsheets/d/1qfSt4Um3H5pMCqFySctVsMhprozDdhubgibRML1BPi4/edit?usp=share_link"",""IN-案例損失機率!CC1:CN502""))},""select * where Col1='""&amp;$A89&amp;""'""),""&gt;0"")"),"#DIV/0!")</f>
        <v>#DIV/0!</v>
      </c>
      <c r="K89" s="48" t="str">
        <f>IFERROR(__xludf.DUMMYFUNCTION("AVERAGEIF(QUERY({TRANSPOSE(IMPORTRANGE(""https://docs.google.com/spreadsheets/d/1V6tsygD1UFo9qrXN5fMConFU-KfSDWoR-aMUe8usYOg/edit?usp=share_link"",""IN-案例損失機率!CC1:CN502""))},""select * where Col1='""&amp;$A89&amp;""'""),""&gt;0"")"),"#DIV/0!")</f>
        <v>#DIV/0!</v>
      </c>
      <c r="L89" s="48" t="str">
        <f>IFERROR(__xludf.DUMMYFUNCTION("AVERAGEIF(QUERY({TRANSPOSE(IMPORTRANGE(""https://docs.google.com/spreadsheets/d/1_VCKf56QAmF0gpPF9ww3-uf7meSC9NZD2iLJ3YdNePM/edit?usp=share_link"",""IN-案例損失機率!CC1:CN502""))},""select * where Col1='""&amp;$A89&amp;""'""),""&gt;0"")"),"#DIV/0!")</f>
        <v>#DIV/0!</v>
      </c>
      <c r="M89" s="48" t="str">
        <f>IFERROR(__xludf.DUMMYFUNCTION("AVERAGEIF(QUERY({TRANSPOSE(IMPORTRANGE(""https://docs.google.com/spreadsheets/d/1RdNC4G3MORnnCixr7bZSlGgUGlE5RAADrt7YnSratHE/edit?usp=share_link"",""IN-案例損失機率!CC1:CN502""))},""select * where Col1='""&amp;$A89&amp;""'""),""&gt;0"")"),"#DIV/0!")</f>
        <v>#DIV/0!</v>
      </c>
      <c r="N89" s="48" t="str">
        <f>IFERROR(__xludf.DUMMYFUNCTION("AVERAGEIF(QUERY({TRANSPOSE(IMPORTRANGE(""https://docs.google.com/spreadsheets/d/1gC8hxK8PSzlgX-mN7fwX87dn5gLO10u3nIfnTiNWbuA/edit?usp=share_link"",""IN-案例損失機率!CC1:CN502""))},""select * where Col1='""&amp;$A89&amp;""'""),""&gt;0"")"),"#DIV/0!")</f>
        <v>#DIV/0!</v>
      </c>
      <c r="O89" s="48" t="str">
        <f>IFERROR(__xludf.DUMMYFUNCTION("AVERAGEIF(QUERY({TRANSPOSE(IMPORTRANGE(""https://docs.google.com/spreadsheets/d/1B8cPiZeIcOn-Qd3JgkHKMcjZB4fzL4_ujlvGw3F7sHM/edit?usp=share_link"",""IN-案例損失機率!CC1:CN502""))},""select * where Col1='""&amp;$A89&amp;""'""),""&gt;0"")"),"#DIV/0!")</f>
        <v>#DIV/0!</v>
      </c>
      <c r="P89" s="48" t="str">
        <f>IFERROR(__xludf.DUMMYFUNCTION("AVERAGEIF(QUERY({TRANSPOSE(IMPORTRANGE(""https://docs.google.com/spreadsheets/d/1U5S65h0MZPz8O8wfa1YOCM6kBTN1_8zRHlH6CIisNzg/edit#gid=1778725847"",""IN-案例損失機率!CC1:CN502""))},""select * where Col1='""&amp;$A89&amp;""'""),""&gt;0"")"),"#DIV/0!")</f>
        <v>#DIV/0!</v>
      </c>
      <c r="Q89" s="48" t="str">
        <f>IFERROR(__xludf.DUMMYFUNCTION("AVERAGEIF(QUERY({TRANSPOSE(IMPORTRANGE(""https://docs.google.com/spreadsheets/d/1tNYDxpMCjr8OhGILTiJmjMlz99VcOsC03_c_EZHBCac/edit?usp=share_link"",""IN-案例損失機率!CC1:CN502""))},""select * where Col1='""&amp;$A89&amp;""'""),""&gt;0"")"),"#DIV/0!")</f>
        <v>#DIV/0!</v>
      </c>
      <c r="R89" s="48" t="str">
        <f>IFERROR(__xludf.DUMMYFUNCTION("AVERAGEIF(QUERY({TRANSPOSE(IMPORTRANGE(""https://docs.google.com/spreadsheets/d/1vZozQ5iQ5VrH7k7m6S9TXIEHTDthf_o6vyslDgZcn5Q/edit?usp=share_link"",""IN-案例損失機率!CC1:CN502""))},""select * where Col1='""&amp;$A89&amp;""'""),""&gt;0"")"),"#DIV/0!")</f>
        <v>#DIV/0!</v>
      </c>
      <c r="S89" s="48" t="str">
        <f>IFERROR(__xludf.DUMMYFUNCTION("AVERAGEIF(QUERY({TRANSPOSE(IMPORTRANGE(""https://docs.google.com/spreadsheets/d/1PmUbHfZJzt7siSQTWGIhsEF35X21ca3eAvUqMAEdSJU/edit?usp=share_link"",""IN-案例損失機率!CC1:CN502""))},""select * where Col1='""&amp;$A89&amp;""'""),""&gt;0"")"),"#DIV/0!")</f>
        <v>#DIV/0!</v>
      </c>
      <c r="T89" s="48" t="str">
        <f>IFERROR(__xludf.DUMMYFUNCTION("AVERAGEIF(QUERY({TRANSPOSE(IMPORTRANGE(""https://docs.google.com/spreadsheets/d/1xAvmV1dqJN_ClTObvDEwOHmYidNfyL0iyWqhz4cxRUs/edit?usp=sharing"",""IN-案例損失機率!CC1:CN502""))},""select * where Col1='""&amp;$A89&amp;""'""),""&gt;0"")"),"#DIV/0!")</f>
        <v>#DIV/0!</v>
      </c>
      <c r="U89" s="48" t="str">
        <f>IFERROR(__xludf.DUMMYFUNCTION("AVERAGEIF(QUERY({TRANSPOSE(IMPORTRANGE(""https://docs.google.com/spreadsheets/d/1K-U1VOEkekSkvIuOTLramDSL5l6pb7stCKk-oIY8laE/edit?usp=share_link"",""IN-案例損失機率!CC1:CN502""))},""select * where Col1='""&amp;$A89&amp;""'""),""&gt;0"")"),"#DIV/0!")</f>
        <v>#DIV/0!</v>
      </c>
      <c r="V89" s="48" t="str">
        <f>IFERROR(__xludf.DUMMYFUNCTION("AVERAGEIF(QUERY({TRANSPOSE(IMPORTRANGE(""https://docs.google.com/spreadsheets/d/1Jm7uRJI6pOxy50jc0ZwXeixnUp6UO-mcnc53mLlV9lo/edit?usp=share_link"",""IN-案例損失機率!CC1:CN502""))},""select * where Col1='""&amp;$A89&amp;""'""),""&gt;0"")"),"#DIV/0!")</f>
        <v>#DIV/0!</v>
      </c>
      <c r="W89" s="48" t="str">
        <f>IFERROR(__xludf.DUMMYFUNCTION("AVERAGEIF(QUERY({TRANSPOSE(IMPORTRANGE(""https://docs.google.com/spreadsheets/d/1432r4Q6gFqKJ-l9xtbjR9no5K78N0hYLEmTJj5Y2aNY/edit?usp=share_link"",""IN-案例損失機率!CC1:CN502""))},""select * where Col1='""&amp;$A89&amp;""'""),""&gt;0"")"),"#DIV/0!")</f>
        <v>#DIV/0!</v>
      </c>
      <c r="X89" s="48" t="str">
        <f>IFERROR(__xludf.DUMMYFUNCTION("AVERAGEIF(QUERY({TRANSPOSE(IMPORTRANGE(""https://docs.google.com/spreadsheets/d/1DVXEaZ9hcV9qu8VolurcNxY5V8gQ8LsIi5a85Wsw9Po/edit?usp=share_link"",""IN-案例損失機率!CC1:CN502""))},""select * where Col1='""&amp;$A89&amp;""'""),""&gt;0"")"),"#DIV/0!")</f>
        <v>#DIV/0!</v>
      </c>
      <c r="Y89" s="48" t="str">
        <f>IFERROR(__xludf.DUMMYFUNCTION("AVERAGEIF(QUERY({TRANSPOSE(IMPORTRANGE(""https://docs.google.com/spreadsheets/d/1IcFK7Y-5zkWAlUD5cpc1mAs86lmwve_bgLw3wdZig8E/edit?usp=share_link"",""IN-案例損失機率!CC1:CN502""))},""select * where Col1='""&amp;$A89&amp;""'""),""&gt;0"")"),"#DIV/0!")</f>
        <v>#DIV/0!</v>
      </c>
      <c r="Z89" s="48" t="str">
        <f>IFERROR(__xludf.DUMMYFUNCTION("AVERAGEIF(QUERY({TRANSPOSE(IMPORTRANGE(""https://docs.google.com/spreadsheets/d/1Ixl8jtNz2EiMLY_QYD63IRT4j7L627seq4sLK3YISsw/edit?usp=share_link"",""IN-案例損失機率!CC1:CN502""))},""select * where Col1='""&amp;$A89&amp;""'""),""&gt;0"")"),"#DIV/0!")</f>
        <v>#DIV/0!</v>
      </c>
      <c r="AA89" s="48" t="str">
        <f>IFERROR(__xludf.DUMMYFUNCTION("AVERAGEIF(QUERY({TRANSPOSE(IMPORTRANGE(""https://docs.google.com/spreadsheets/d/1dJl4U62GKA5t7aapzzY2_9dSeZDTolcdr_bPV4nnAkw/edit?usp=share_link"",""IN-案例損失機率!CC1:CN502""))},""select * where Col1='""&amp;$A89&amp;""'""),""&gt;0"")"),"#DIV/0!")</f>
        <v>#DIV/0!</v>
      </c>
      <c r="AB89" s="48" t="str">
        <f>IFERROR(__xludf.DUMMYFUNCTION("AVERAGEIF(QUERY({TRANSPOSE(IMPORTRANGE(""https://docs.google.com/spreadsheets/d/1AMhlPsxJ_ORVhDRWyKbwTnx4gSymsO3qxr_6ZOoP86Q/edit?usp=share_link"",""IN-案例損失機率!CC1:CN502""))},""select * where Col1='""&amp;$A89&amp;""'""),""&gt;0"")"),"#DIV/0!")</f>
        <v>#DIV/0!</v>
      </c>
    </row>
    <row r="90" ht="30.0" customHeight="1">
      <c r="A90" s="45" t="s">
        <v>242</v>
      </c>
      <c r="B90" s="49" t="str">
        <f>IFERROR(__xludf.DUMMYFUNCTION("AVERAGEIF(QUERY({TRANSPOSE(IMPORTRANGE(""https://docs.google.com/spreadsheets/d/1YYNUZ9RW9034EMLDp5-m19i6R-xdTe70wberwaq-8zs/edit#gid=1778725847"",""IN-案例損失機率!CC1:CN502""))},""select * where Col1='""&amp;$A90&amp;""'""),""&gt;0"")"),"#DIV/0!")</f>
        <v>#DIV/0!</v>
      </c>
      <c r="C90" s="49" t="str">
        <f>IFERROR(__xludf.DUMMYFUNCTION("AVERAGEIF(QUERY({TRANSPOSE(IMPORTRANGE(""https://docs.google.com/spreadsheets/d/1_iJCYlYq4CcYNKhor4zgSP188oNelfImt8z59yoPJUc/edit?usp=share_link"",""IN-案例損失機率!CC1:CN502""))},""select * where Col1='""&amp;$A90&amp;""'""),""&gt;0"")"),"#DIV/0!")</f>
        <v>#DIV/0!</v>
      </c>
      <c r="D90" s="49" t="str">
        <f>IFERROR(__xludf.DUMMYFUNCTION("AVERAGEIF(QUERY({TRANSPOSE(IMPORTRANGE(""https://docs.google.com/spreadsheets/d/1kujxI94YuL9OSXWn6J6vWxv26Yj3pYgijIVivfOQPYk/edit?usp=share_link"",""IN-案例損失機率!CC1:CN502""))},""select * where Col1='""&amp;$A90&amp;""'""),""&gt;0"")"),"#DIV/0!")</f>
        <v>#DIV/0!</v>
      </c>
      <c r="E90" s="49" t="str">
        <f>IFERROR(__xludf.DUMMYFUNCTION("AVERAGEIF(QUERY({TRANSPOSE(IMPORTRANGE(""https://docs.google.com/spreadsheets/d/1U8udSCZ_QzoMBI6FBD9n_ubwu7PxMrD693JcQcNJpbc/edit?usp=share_link"",""IN-案例損失機率!CC1:CN502""))},""select * where Col1='""&amp;$A90&amp;""'""),""&gt;0"")"),"#DIV/0!")</f>
        <v>#DIV/0!</v>
      </c>
      <c r="F90" s="49" t="str">
        <f>IFERROR(__xludf.DUMMYFUNCTION("AVERAGEIF(QUERY({TRANSPOSE(IMPORTRANGE(""https://docs.google.com/spreadsheets/d/1M12lEnX_CHjDSTgWhN-WfG1etRC2LDWL58Z2o2sS0xE/edit?usp=share_link"",""IN-案例損失機率!CC1:CN502""))},""select * where Col1='""&amp;$A90&amp;""'""),""&gt;0"")"),"#DIV/0!")</f>
        <v>#DIV/0!</v>
      </c>
      <c r="G90" s="49" t="str">
        <f>IFERROR(__xludf.DUMMYFUNCTION("AVERAGEIF(QUERY({TRANSPOSE(IMPORTRANGE(""https://docs.google.com/spreadsheets/d/1S7pxpAN5Ncwwo59e1mhP5kasoSyiC1U3a_9vaq0MPlk/edit?usp=share_link"",""IN-案例損失機率!CC1:CN502""))},""select * where Col1='""&amp;$A90&amp;""'""),""&gt;0"")"),"#DIV/0!")</f>
        <v>#DIV/0!</v>
      </c>
      <c r="H90" s="49" t="str">
        <f>IFERROR(__xludf.DUMMYFUNCTION("AVERAGEIF(QUERY({TRANSPOSE(IMPORTRANGE(""https://docs.google.com/spreadsheets/d/1swlyjPL_3sDDfrJGrQny4r-QrjwgXeCGmP1u3YZ_-ms/edit?usp=share_link"",""IN-案例損失機率!CC1:CN502""))},""select * where Col1='""&amp;$A90&amp;""'""),""&gt;0"")"),"#DIV/0!")</f>
        <v>#DIV/0!</v>
      </c>
      <c r="I90" s="49" t="str">
        <f>IFERROR(__xludf.DUMMYFUNCTION("AVERAGEIF(QUERY({TRANSPOSE(IMPORTRANGE(""https://docs.google.com/spreadsheets/d/1qIf_B6VTAz6kngi0d8IjodYhVsIq-RV-31ghjlJHm-A/edit?usp=share_link"",""IN-案例損失機率!CC1:CN502""))},""select * where Col1='""&amp;$A90&amp;""'""),""&gt;0"")"),"#DIV/0!")</f>
        <v>#DIV/0!</v>
      </c>
      <c r="J90" s="49" t="str">
        <f>IFERROR(__xludf.DUMMYFUNCTION("AVERAGEIF(QUERY({TRANSPOSE(IMPORTRANGE(""https://docs.google.com/spreadsheets/d/1qfSt4Um3H5pMCqFySctVsMhprozDdhubgibRML1BPi4/edit?usp=share_link"",""IN-案例損失機率!CC1:CN502""))},""select * where Col1='""&amp;$A90&amp;""'""),""&gt;0"")"),"#DIV/0!")</f>
        <v>#DIV/0!</v>
      </c>
      <c r="K90" s="49" t="str">
        <f>IFERROR(__xludf.DUMMYFUNCTION("AVERAGEIF(QUERY({TRANSPOSE(IMPORTRANGE(""https://docs.google.com/spreadsheets/d/1V6tsygD1UFo9qrXN5fMConFU-KfSDWoR-aMUe8usYOg/edit?usp=share_link"",""IN-案例損失機率!CC1:CN502""))},""select * where Col1='""&amp;$A90&amp;""'""),""&gt;0"")"),"#DIV/0!")</f>
        <v>#DIV/0!</v>
      </c>
      <c r="L90" s="49" t="str">
        <f>IFERROR(__xludf.DUMMYFUNCTION("AVERAGEIF(QUERY({TRANSPOSE(IMPORTRANGE(""https://docs.google.com/spreadsheets/d/1_VCKf56QAmF0gpPF9ww3-uf7meSC9NZD2iLJ3YdNePM/edit?usp=share_link"",""IN-案例損失機率!CC1:CN502""))},""select * where Col1='""&amp;$A90&amp;""'""),""&gt;0"")"),"#DIV/0!")</f>
        <v>#DIV/0!</v>
      </c>
      <c r="M90" s="49" t="str">
        <f>IFERROR(__xludf.DUMMYFUNCTION("AVERAGEIF(QUERY({TRANSPOSE(IMPORTRANGE(""https://docs.google.com/spreadsheets/d/1RdNC4G3MORnnCixr7bZSlGgUGlE5RAADrt7YnSratHE/edit?usp=share_link"",""IN-案例損失機率!CC1:CN502""))},""select * where Col1='""&amp;$A90&amp;""'""),""&gt;0"")"),"#DIV/0!")</f>
        <v>#DIV/0!</v>
      </c>
      <c r="N90" s="49" t="str">
        <f>IFERROR(__xludf.DUMMYFUNCTION("AVERAGEIF(QUERY({TRANSPOSE(IMPORTRANGE(""https://docs.google.com/spreadsheets/d/1gC8hxK8PSzlgX-mN7fwX87dn5gLO10u3nIfnTiNWbuA/edit?usp=share_link"",""IN-案例損失機率!CC1:CN502""))},""select * where Col1='""&amp;$A90&amp;""'""),""&gt;0"")"),"#DIV/0!")</f>
        <v>#DIV/0!</v>
      </c>
      <c r="O90" s="49" t="str">
        <f>IFERROR(__xludf.DUMMYFUNCTION("AVERAGEIF(QUERY({TRANSPOSE(IMPORTRANGE(""https://docs.google.com/spreadsheets/d/1B8cPiZeIcOn-Qd3JgkHKMcjZB4fzL4_ujlvGw3F7sHM/edit?usp=share_link"",""IN-案例損失機率!CC1:CN502""))},""select * where Col1='""&amp;$A90&amp;""'""),""&gt;0"")"),"#DIV/0!")</f>
        <v>#DIV/0!</v>
      </c>
      <c r="P90" s="49" t="str">
        <f>IFERROR(__xludf.DUMMYFUNCTION("AVERAGEIF(QUERY({TRANSPOSE(IMPORTRANGE(""https://docs.google.com/spreadsheets/d/1U5S65h0MZPz8O8wfa1YOCM6kBTN1_8zRHlH6CIisNzg/edit#gid=1778725847"",""IN-案例損失機率!CC1:CN502""))},""select * where Col1='""&amp;$A90&amp;""'""),""&gt;0"")"),"#DIV/0!")</f>
        <v>#DIV/0!</v>
      </c>
      <c r="Q90" s="49" t="str">
        <f>IFERROR(__xludf.DUMMYFUNCTION("AVERAGEIF(QUERY({TRANSPOSE(IMPORTRANGE(""https://docs.google.com/spreadsheets/d/1tNYDxpMCjr8OhGILTiJmjMlz99VcOsC03_c_EZHBCac/edit?usp=share_link"",""IN-案例損失機率!CC1:CN502""))},""select * where Col1='""&amp;$A90&amp;""'""),""&gt;0"")"),"#DIV/0!")</f>
        <v>#DIV/0!</v>
      </c>
      <c r="R90" s="49" t="str">
        <f>IFERROR(__xludf.DUMMYFUNCTION("AVERAGEIF(QUERY({TRANSPOSE(IMPORTRANGE(""https://docs.google.com/spreadsheets/d/1vZozQ5iQ5VrH7k7m6S9TXIEHTDthf_o6vyslDgZcn5Q/edit?usp=share_link"",""IN-案例損失機率!CC1:CN502""))},""select * where Col1='""&amp;$A90&amp;""'""),""&gt;0"")"),"#DIV/0!")</f>
        <v>#DIV/0!</v>
      </c>
      <c r="S90" s="49" t="str">
        <f>IFERROR(__xludf.DUMMYFUNCTION("AVERAGEIF(QUERY({TRANSPOSE(IMPORTRANGE(""https://docs.google.com/spreadsheets/d/1PmUbHfZJzt7siSQTWGIhsEF35X21ca3eAvUqMAEdSJU/edit?usp=share_link"",""IN-案例損失機率!CC1:CN502""))},""select * where Col1='""&amp;$A90&amp;""'""),""&gt;0"")"),"#DIV/0!")</f>
        <v>#DIV/0!</v>
      </c>
      <c r="T90" s="49" t="str">
        <f>IFERROR(__xludf.DUMMYFUNCTION("AVERAGEIF(QUERY({TRANSPOSE(IMPORTRANGE(""https://docs.google.com/spreadsheets/d/1xAvmV1dqJN_ClTObvDEwOHmYidNfyL0iyWqhz4cxRUs/edit?usp=sharing"",""IN-案例損失機率!CC1:CN502""))},""select * where Col1='""&amp;$A90&amp;""'""),""&gt;0"")"),"#DIV/0!")</f>
        <v>#DIV/0!</v>
      </c>
      <c r="U90" s="49" t="str">
        <f>IFERROR(__xludf.DUMMYFUNCTION("AVERAGEIF(QUERY({TRANSPOSE(IMPORTRANGE(""https://docs.google.com/spreadsheets/d/1K-U1VOEkekSkvIuOTLramDSL5l6pb7stCKk-oIY8laE/edit?usp=share_link"",""IN-案例損失機率!CC1:CN502""))},""select * where Col1='""&amp;$A90&amp;""'""),""&gt;0"")"),"#DIV/0!")</f>
        <v>#DIV/0!</v>
      </c>
      <c r="V90" s="49" t="str">
        <f>IFERROR(__xludf.DUMMYFUNCTION("AVERAGEIF(QUERY({TRANSPOSE(IMPORTRANGE(""https://docs.google.com/spreadsheets/d/1Jm7uRJI6pOxy50jc0ZwXeixnUp6UO-mcnc53mLlV9lo/edit?usp=share_link"",""IN-案例損失機率!CC1:CN502""))},""select * where Col1='""&amp;$A90&amp;""'""),""&gt;0"")"),"#DIV/0!")</f>
        <v>#DIV/0!</v>
      </c>
      <c r="W90" s="49" t="str">
        <f>IFERROR(__xludf.DUMMYFUNCTION("AVERAGEIF(QUERY({TRANSPOSE(IMPORTRANGE(""https://docs.google.com/spreadsheets/d/1432r4Q6gFqKJ-l9xtbjR9no5K78N0hYLEmTJj5Y2aNY/edit?usp=share_link"",""IN-案例損失機率!CC1:CN502""))},""select * where Col1='""&amp;$A90&amp;""'""),""&gt;0"")"),"#DIV/0!")</f>
        <v>#DIV/0!</v>
      </c>
      <c r="X90" s="49" t="str">
        <f>IFERROR(__xludf.DUMMYFUNCTION("AVERAGEIF(QUERY({TRANSPOSE(IMPORTRANGE(""https://docs.google.com/spreadsheets/d/1DVXEaZ9hcV9qu8VolurcNxY5V8gQ8LsIi5a85Wsw9Po/edit?usp=share_link"",""IN-案例損失機率!CC1:CN502""))},""select * where Col1='""&amp;$A90&amp;""'""),""&gt;0"")"),"#DIV/0!")</f>
        <v>#DIV/0!</v>
      </c>
      <c r="Y90" s="49" t="str">
        <f>IFERROR(__xludf.DUMMYFUNCTION("AVERAGEIF(QUERY({TRANSPOSE(IMPORTRANGE(""https://docs.google.com/spreadsheets/d/1IcFK7Y-5zkWAlUD5cpc1mAs86lmwve_bgLw3wdZig8E/edit?usp=share_link"",""IN-案例損失機率!CC1:CN502""))},""select * where Col1='""&amp;$A90&amp;""'""),""&gt;0"")"),"#DIV/0!")</f>
        <v>#DIV/0!</v>
      </c>
      <c r="Z90" s="49" t="str">
        <f>IFERROR(__xludf.DUMMYFUNCTION("AVERAGEIF(QUERY({TRANSPOSE(IMPORTRANGE(""https://docs.google.com/spreadsheets/d/1Ixl8jtNz2EiMLY_QYD63IRT4j7L627seq4sLK3YISsw/edit?usp=share_link"",""IN-案例損失機率!CC1:CN502""))},""select * where Col1='""&amp;$A90&amp;""'""),""&gt;0"")"),"#DIV/0!")</f>
        <v>#DIV/0!</v>
      </c>
      <c r="AA90" s="49" t="str">
        <f>IFERROR(__xludf.DUMMYFUNCTION("AVERAGEIF(QUERY({TRANSPOSE(IMPORTRANGE(""https://docs.google.com/spreadsheets/d/1dJl4U62GKA5t7aapzzY2_9dSeZDTolcdr_bPV4nnAkw/edit?usp=share_link"",""IN-案例損失機率!CC1:CN502""))},""select * where Col1='""&amp;$A90&amp;""'""),""&gt;0"")"),"#DIV/0!")</f>
        <v>#DIV/0!</v>
      </c>
      <c r="AB90" s="49" t="str">
        <f>IFERROR(__xludf.DUMMYFUNCTION("AVERAGEIF(QUERY({TRANSPOSE(IMPORTRANGE(""https://docs.google.com/spreadsheets/d/1AMhlPsxJ_ORVhDRWyKbwTnx4gSymsO3qxr_6ZOoP86Q/edit?usp=share_link"",""IN-案例損失機率!CC1:CN502""))},""select * where Col1='""&amp;$A90&amp;""'""),""&gt;0"")"),"#DIV/0!")</f>
        <v>#DIV/0!</v>
      </c>
    </row>
    <row r="91" ht="30.0" customHeight="1">
      <c r="A91" s="45" t="s">
        <v>243</v>
      </c>
      <c r="B91" s="48" t="str">
        <f>IFERROR(__xludf.DUMMYFUNCTION("AVERAGEIF(QUERY({TRANSPOSE(IMPORTRANGE(""https://docs.google.com/spreadsheets/d/1YYNUZ9RW9034EMLDp5-m19i6R-xdTe70wberwaq-8zs/edit#gid=1778725847"",""IN-案例損失機率!CC1:CN502""))},""select * where Col1='""&amp;$A91&amp;""'""),""&gt;0"")"),"#DIV/0!")</f>
        <v>#DIV/0!</v>
      </c>
      <c r="C91" s="48" t="str">
        <f>IFERROR(__xludf.DUMMYFUNCTION("AVERAGEIF(QUERY({TRANSPOSE(IMPORTRANGE(""https://docs.google.com/spreadsheets/d/1_iJCYlYq4CcYNKhor4zgSP188oNelfImt8z59yoPJUc/edit?usp=share_link"",""IN-案例損失機率!CC1:CN502""))},""select * where Col1='""&amp;$A91&amp;""'""),""&gt;0"")"),"#DIV/0!")</f>
        <v>#DIV/0!</v>
      </c>
      <c r="D91" s="48" t="str">
        <f>IFERROR(__xludf.DUMMYFUNCTION("AVERAGEIF(QUERY({TRANSPOSE(IMPORTRANGE(""https://docs.google.com/spreadsheets/d/1kujxI94YuL9OSXWn6J6vWxv26Yj3pYgijIVivfOQPYk/edit?usp=share_link"",""IN-案例損失機率!CC1:CN502""))},""select * where Col1='""&amp;$A91&amp;""'""),""&gt;0"")"),"#DIV/0!")</f>
        <v>#DIV/0!</v>
      </c>
      <c r="E91" s="48" t="str">
        <f>IFERROR(__xludf.DUMMYFUNCTION("AVERAGEIF(QUERY({TRANSPOSE(IMPORTRANGE(""https://docs.google.com/spreadsheets/d/1U8udSCZ_QzoMBI6FBD9n_ubwu7PxMrD693JcQcNJpbc/edit?usp=share_link"",""IN-案例損失機率!CC1:CN502""))},""select * where Col1='""&amp;$A91&amp;""'""),""&gt;0"")"),"#DIV/0!")</f>
        <v>#DIV/0!</v>
      </c>
      <c r="F91" s="48" t="str">
        <f>IFERROR(__xludf.DUMMYFUNCTION("AVERAGEIF(QUERY({TRANSPOSE(IMPORTRANGE(""https://docs.google.com/spreadsheets/d/1M12lEnX_CHjDSTgWhN-WfG1etRC2LDWL58Z2o2sS0xE/edit?usp=share_link"",""IN-案例損失機率!CC1:CN502""))},""select * where Col1='""&amp;$A91&amp;""'""),""&gt;0"")"),"#DIV/0!")</f>
        <v>#DIV/0!</v>
      </c>
      <c r="G91" s="48" t="str">
        <f>IFERROR(__xludf.DUMMYFUNCTION("AVERAGEIF(QUERY({TRANSPOSE(IMPORTRANGE(""https://docs.google.com/spreadsheets/d/1S7pxpAN5Ncwwo59e1mhP5kasoSyiC1U3a_9vaq0MPlk/edit?usp=share_link"",""IN-案例損失機率!CC1:CN502""))},""select * where Col1='""&amp;$A91&amp;""'""),""&gt;0"")"),"#DIV/0!")</f>
        <v>#DIV/0!</v>
      </c>
      <c r="H91" s="48" t="str">
        <f>IFERROR(__xludf.DUMMYFUNCTION("AVERAGEIF(QUERY({TRANSPOSE(IMPORTRANGE(""https://docs.google.com/spreadsheets/d/1swlyjPL_3sDDfrJGrQny4r-QrjwgXeCGmP1u3YZ_-ms/edit?usp=share_link"",""IN-案例損失機率!CC1:CN502""))},""select * where Col1='""&amp;$A91&amp;""'""),""&gt;0"")"),"#DIV/0!")</f>
        <v>#DIV/0!</v>
      </c>
      <c r="I91" s="48" t="str">
        <f>IFERROR(__xludf.DUMMYFUNCTION("AVERAGEIF(QUERY({TRANSPOSE(IMPORTRANGE(""https://docs.google.com/spreadsheets/d/1qIf_B6VTAz6kngi0d8IjodYhVsIq-RV-31ghjlJHm-A/edit?usp=share_link"",""IN-案例損失機率!CC1:CN502""))},""select * where Col1='""&amp;$A91&amp;""'""),""&gt;0"")"),"#DIV/0!")</f>
        <v>#DIV/0!</v>
      </c>
      <c r="J91" s="48" t="str">
        <f>IFERROR(__xludf.DUMMYFUNCTION("AVERAGEIF(QUERY({TRANSPOSE(IMPORTRANGE(""https://docs.google.com/spreadsheets/d/1qfSt4Um3H5pMCqFySctVsMhprozDdhubgibRML1BPi4/edit?usp=share_link"",""IN-案例損失機率!CC1:CN502""))},""select * where Col1='""&amp;$A91&amp;""'""),""&gt;0"")"),"#DIV/0!")</f>
        <v>#DIV/0!</v>
      </c>
      <c r="K91" s="48" t="str">
        <f>IFERROR(__xludf.DUMMYFUNCTION("AVERAGEIF(QUERY({TRANSPOSE(IMPORTRANGE(""https://docs.google.com/spreadsheets/d/1V6tsygD1UFo9qrXN5fMConFU-KfSDWoR-aMUe8usYOg/edit?usp=share_link"",""IN-案例損失機率!CC1:CN502""))},""select * where Col1='""&amp;$A91&amp;""'""),""&gt;0"")"),"#DIV/0!")</f>
        <v>#DIV/0!</v>
      </c>
      <c r="L91" s="48" t="str">
        <f>IFERROR(__xludf.DUMMYFUNCTION("AVERAGEIF(QUERY({TRANSPOSE(IMPORTRANGE(""https://docs.google.com/spreadsheets/d/1_VCKf56QAmF0gpPF9ww3-uf7meSC9NZD2iLJ3YdNePM/edit?usp=share_link"",""IN-案例損失機率!CC1:CN502""))},""select * where Col1='""&amp;$A91&amp;""'""),""&gt;0"")"),"#DIV/0!")</f>
        <v>#DIV/0!</v>
      </c>
      <c r="M91" s="48" t="str">
        <f>IFERROR(__xludf.DUMMYFUNCTION("AVERAGEIF(QUERY({TRANSPOSE(IMPORTRANGE(""https://docs.google.com/spreadsheets/d/1RdNC4G3MORnnCixr7bZSlGgUGlE5RAADrt7YnSratHE/edit?usp=share_link"",""IN-案例損失機率!CC1:CN502""))},""select * where Col1='""&amp;$A91&amp;""'""),""&gt;0"")"),"#DIV/0!")</f>
        <v>#DIV/0!</v>
      </c>
      <c r="N91" s="48" t="str">
        <f>IFERROR(__xludf.DUMMYFUNCTION("AVERAGEIF(QUERY({TRANSPOSE(IMPORTRANGE(""https://docs.google.com/spreadsheets/d/1gC8hxK8PSzlgX-mN7fwX87dn5gLO10u3nIfnTiNWbuA/edit?usp=share_link"",""IN-案例損失機率!CC1:CN502""))},""select * where Col1='""&amp;$A91&amp;""'""),""&gt;0"")"),"#DIV/0!")</f>
        <v>#DIV/0!</v>
      </c>
      <c r="O91" s="48" t="str">
        <f>IFERROR(__xludf.DUMMYFUNCTION("AVERAGEIF(QUERY({TRANSPOSE(IMPORTRANGE(""https://docs.google.com/spreadsheets/d/1B8cPiZeIcOn-Qd3JgkHKMcjZB4fzL4_ujlvGw3F7sHM/edit?usp=share_link"",""IN-案例損失機率!CC1:CN502""))},""select * where Col1='""&amp;$A91&amp;""'""),""&gt;0"")"),"#DIV/0!")</f>
        <v>#DIV/0!</v>
      </c>
      <c r="P91" s="48" t="str">
        <f>IFERROR(__xludf.DUMMYFUNCTION("AVERAGEIF(QUERY({TRANSPOSE(IMPORTRANGE(""https://docs.google.com/spreadsheets/d/1U5S65h0MZPz8O8wfa1YOCM6kBTN1_8zRHlH6CIisNzg/edit#gid=1778725847"",""IN-案例損失機率!CC1:CN502""))},""select * where Col1='""&amp;$A91&amp;""'""),""&gt;0"")"),"#DIV/0!")</f>
        <v>#DIV/0!</v>
      </c>
      <c r="Q91" s="48" t="str">
        <f>IFERROR(__xludf.DUMMYFUNCTION("AVERAGEIF(QUERY({TRANSPOSE(IMPORTRANGE(""https://docs.google.com/spreadsheets/d/1tNYDxpMCjr8OhGILTiJmjMlz99VcOsC03_c_EZHBCac/edit?usp=share_link"",""IN-案例損失機率!CC1:CN502""))},""select * where Col1='""&amp;$A91&amp;""'""),""&gt;0"")"),"#DIV/0!")</f>
        <v>#DIV/0!</v>
      </c>
      <c r="R91" s="48" t="str">
        <f>IFERROR(__xludf.DUMMYFUNCTION("AVERAGEIF(QUERY({TRANSPOSE(IMPORTRANGE(""https://docs.google.com/spreadsheets/d/1vZozQ5iQ5VrH7k7m6S9TXIEHTDthf_o6vyslDgZcn5Q/edit?usp=share_link"",""IN-案例損失機率!CC1:CN502""))},""select * where Col1='""&amp;$A91&amp;""'""),""&gt;0"")"),"#DIV/0!")</f>
        <v>#DIV/0!</v>
      </c>
      <c r="S91" s="48" t="str">
        <f>IFERROR(__xludf.DUMMYFUNCTION("AVERAGEIF(QUERY({TRANSPOSE(IMPORTRANGE(""https://docs.google.com/spreadsheets/d/1PmUbHfZJzt7siSQTWGIhsEF35X21ca3eAvUqMAEdSJU/edit?usp=share_link"",""IN-案例損失機率!CC1:CN502""))},""select * where Col1='""&amp;$A91&amp;""'""),""&gt;0"")"),"#DIV/0!")</f>
        <v>#DIV/0!</v>
      </c>
      <c r="T91" s="48" t="str">
        <f>IFERROR(__xludf.DUMMYFUNCTION("AVERAGEIF(QUERY({TRANSPOSE(IMPORTRANGE(""https://docs.google.com/spreadsheets/d/1xAvmV1dqJN_ClTObvDEwOHmYidNfyL0iyWqhz4cxRUs/edit?usp=sharing"",""IN-案例損失機率!CC1:CN502""))},""select * where Col1='""&amp;$A91&amp;""'""),""&gt;0"")"),"#DIV/0!")</f>
        <v>#DIV/0!</v>
      </c>
      <c r="U91" s="48" t="str">
        <f>IFERROR(__xludf.DUMMYFUNCTION("AVERAGEIF(QUERY({TRANSPOSE(IMPORTRANGE(""https://docs.google.com/spreadsheets/d/1K-U1VOEkekSkvIuOTLramDSL5l6pb7stCKk-oIY8laE/edit?usp=share_link"",""IN-案例損失機率!CC1:CN502""))},""select * where Col1='""&amp;$A91&amp;""'""),""&gt;0"")"),"#DIV/0!")</f>
        <v>#DIV/0!</v>
      </c>
      <c r="V91" s="48" t="str">
        <f>IFERROR(__xludf.DUMMYFUNCTION("AVERAGEIF(QUERY({TRANSPOSE(IMPORTRANGE(""https://docs.google.com/spreadsheets/d/1Jm7uRJI6pOxy50jc0ZwXeixnUp6UO-mcnc53mLlV9lo/edit?usp=share_link"",""IN-案例損失機率!CC1:CN502""))},""select * where Col1='""&amp;$A91&amp;""'""),""&gt;0"")"),"#DIV/0!")</f>
        <v>#DIV/0!</v>
      </c>
      <c r="W91" s="48" t="str">
        <f>IFERROR(__xludf.DUMMYFUNCTION("AVERAGEIF(QUERY({TRANSPOSE(IMPORTRANGE(""https://docs.google.com/spreadsheets/d/1432r4Q6gFqKJ-l9xtbjR9no5K78N0hYLEmTJj5Y2aNY/edit?usp=share_link"",""IN-案例損失機率!CC1:CN502""))},""select * where Col1='""&amp;$A91&amp;""'""),""&gt;0"")"),"#DIV/0!")</f>
        <v>#DIV/0!</v>
      </c>
      <c r="X91" s="48" t="str">
        <f>IFERROR(__xludf.DUMMYFUNCTION("AVERAGEIF(QUERY({TRANSPOSE(IMPORTRANGE(""https://docs.google.com/spreadsheets/d/1DVXEaZ9hcV9qu8VolurcNxY5V8gQ8LsIi5a85Wsw9Po/edit?usp=share_link"",""IN-案例損失機率!CC1:CN502""))},""select * where Col1='""&amp;$A91&amp;""'""),""&gt;0"")"),"#DIV/0!")</f>
        <v>#DIV/0!</v>
      </c>
      <c r="Y91" s="48" t="str">
        <f>IFERROR(__xludf.DUMMYFUNCTION("AVERAGEIF(QUERY({TRANSPOSE(IMPORTRANGE(""https://docs.google.com/spreadsheets/d/1IcFK7Y-5zkWAlUD5cpc1mAs86lmwve_bgLw3wdZig8E/edit?usp=share_link"",""IN-案例損失機率!CC1:CN502""))},""select * where Col1='""&amp;$A91&amp;""'""),""&gt;0"")"),"#DIV/0!")</f>
        <v>#DIV/0!</v>
      </c>
      <c r="Z91" s="48" t="str">
        <f>IFERROR(__xludf.DUMMYFUNCTION("AVERAGEIF(QUERY({TRANSPOSE(IMPORTRANGE(""https://docs.google.com/spreadsheets/d/1Ixl8jtNz2EiMLY_QYD63IRT4j7L627seq4sLK3YISsw/edit?usp=share_link"",""IN-案例損失機率!CC1:CN502""))},""select * where Col1='""&amp;$A91&amp;""'""),""&gt;0"")"),"#DIV/0!")</f>
        <v>#DIV/0!</v>
      </c>
      <c r="AA91" s="48" t="str">
        <f>IFERROR(__xludf.DUMMYFUNCTION("AVERAGEIF(QUERY({TRANSPOSE(IMPORTRANGE(""https://docs.google.com/spreadsheets/d/1dJl4U62GKA5t7aapzzY2_9dSeZDTolcdr_bPV4nnAkw/edit?usp=share_link"",""IN-案例損失機率!CC1:CN502""))},""select * where Col1='""&amp;$A91&amp;""'""),""&gt;0"")"),"#DIV/0!")</f>
        <v>#DIV/0!</v>
      </c>
      <c r="AB91" s="48" t="str">
        <f>IFERROR(__xludf.DUMMYFUNCTION("AVERAGEIF(QUERY({TRANSPOSE(IMPORTRANGE(""https://docs.google.com/spreadsheets/d/1AMhlPsxJ_ORVhDRWyKbwTnx4gSymsO3qxr_6ZOoP86Q/edit?usp=share_link"",""IN-案例損失機率!CC1:CN502""))},""select * where Col1='""&amp;$A91&amp;""'""),""&gt;0"")"),"#DIV/0!")</f>
        <v>#DIV/0!</v>
      </c>
    </row>
    <row r="92" ht="30.0" customHeight="1">
      <c r="A92" s="45" t="s">
        <v>244</v>
      </c>
      <c r="B92" s="49" t="str">
        <f>IFERROR(__xludf.DUMMYFUNCTION("AVERAGEIF(QUERY({TRANSPOSE(IMPORTRANGE(""https://docs.google.com/spreadsheets/d/1YYNUZ9RW9034EMLDp5-m19i6R-xdTe70wberwaq-8zs/edit#gid=1778725847"",""IN-案例損失機率!CC1:CN502""))},""select * where Col1='""&amp;$A92&amp;""'""),""&gt;0"")"),"#DIV/0!")</f>
        <v>#DIV/0!</v>
      </c>
      <c r="C92" s="49" t="str">
        <f>IFERROR(__xludf.DUMMYFUNCTION("AVERAGEIF(QUERY({TRANSPOSE(IMPORTRANGE(""https://docs.google.com/spreadsheets/d/1_iJCYlYq4CcYNKhor4zgSP188oNelfImt8z59yoPJUc/edit?usp=share_link"",""IN-案例損失機率!CC1:CN502""))},""select * where Col1='""&amp;$A92&amp;""'""),""&gt;0"")"),"#DIV/0!")</f>
        <v>#DIV/0!</v>
      </c>
      <c r="D92" s="49" t="str">
        <f>IFERROR(__xludf.DUMMYFUNCTION("AVERAGEIF(QUERY({TRANSPOSE(IMPORTRANGE(""https://docs.google.com/spreadsheets/d/1kujxI94YuL9OSXWn6J6vWxv26Yj3pYgijIVivfOQPYk/edit?usp=share_link"",""IN-案例損失機率!CC1:CN502""))},""select * where Col1='""&amp;$A92&amp;""'""),""&gt;0"")"),"#DIV/0!")</f>
        <v>#DIV/0!</v>
      </c>
      <c r="E92" s="49" t="str">
        <f>IFERROR(__xludf.DUMMYFUNCTION("AVERAGEIF(QUERY({TRANSPOSE(IMPORTRANGE(""https://docs.google.com/spreadsheets/d/1U8udSCZ_QzoMBI6FBD9n_ubwu7PxMrD693JcQcNJpbc/edit?usp=share_link"",""IN-案例損失機率!CC1:CN502""))},""select * where Col1='""&amp;$A92&amp;""'""),""&gt;0"")"),"#DIV/0!")</f>
        <v>#DIV/0!</v>
      </c>
      <c r="F92" s="49" t="str">
        <f>IFERROR(__xludf.DUMMYFUNCTION("AVERAGEIF(QUERY({TRANSPOSE(IMPORTRANGE(""https://docs.google.com/spreadsheets/d/1M12lEnX_CHjDSTgWhN-WfG1etRC2LDWL58Z2o2sS0xE/edit?usp=share_link"",""IN-案例損失機率!CC1:CN502""))},""select * where Col1='""&amp;$A92&amp;""'""),""&gt;0"")"),"#DIV/0!")</f>
        <v>#DIV/0!</v>
      </c>
      <c r="G92" s="49" t="str">
        <f>IFERROR(__xludf.DUMMYFUNCTION("AVERAGEIF(QUERY({TRANSPOSE(IMPORTRANGE(""https://docs.google.com/spreadsheets/d/1S7pxpAN5Ncwwo59e1mhP5kasoSyiC1U3a_9vaq0MPlk/edit?usp=share_link"",""IN-案例損失機率!CC1:CN502""))},""select * where Col1='""&amp;$A92&amp;""'""),""&gt;0"")"),"#DIV/0!")</f>
        <v>#DIV/0!</v>
      </c>
      <c r="H92" s="49" t="str">
        <f>IFERROR(__xludf.DUMMYFUNCTION("AVERAGEIF(QUERY({TRANSPOSE(IMPORTRANGE(""https://docs.google.com/spreadsheets/d/1swlyjPL_3sDDfrJGrQny4r-QrjwgXeCGmP1u3YZ_-ms/edit?usp=share_link"",""IN-案例損失機率!CC1:CN502""))},""select * where Col1='""&amp;$A92&amp;""'""),""&gt;0"")"),"#DIV/0!")</f>
        <v>#DIV/0!</v>
      </c>
      <c r="I92" s="49" t="str">
        <f>IFERROR(__xludf.DUMMYFUNCTION("AVERAGEIF(QUERY({TRANSPOSE(IMPORTRANGE(""https://docs.google.com/spreadsheets/d/1qIf_B6VTAz6kngi0d8IjodYhVsIq-RV-31ghjlJHm-A/edit?usp=share_link"",""IN-案例損失機率!CC1:CN502""))},""select * where Col1='""&amp;$A92&amp;""'""),""&gt;0"")"),"#DIV/0!")</f>
        <v>#DIV/0!</v>
      </c>
      <c r="J92" s="49" t="str">
        <f>IFERROR(__xludf.DUMMYFUNCTION("AVERAGEIF(QUERY({TRANSPOSE(IMPORTRANGE(""https://docs.google.com/spreadsheets/d/1qfSt4Um3H5pMCqFySctVsMhprozDdhubgibRML1BPi4/edit?usp=share_link"",""IN-案例損失機率!CC1:CN502""))},""select * where Col1='""&amp;$A92&amp;""'""),""&gt;0"")"),"#DIV/0!")</f>
        <v>#DIV/0!</v>
      </c>
      <c r="K92" s="49" t="str">
        <f>IFERROR(__xludf.DUMMYFUNCTION("AVERAGEIF(QUERY({TRANSPOSE(IMPORTRANGE(""https://docs.google.com/spreadsheets/d/1V6tsygD1UFo9qrXN5fMConFU-KfSDWoR-aMUe8usYOg/edit?usp=share_link"",""IN-案例損失機率!CC1:CN502""))},""select * where Col1='""&amp;$A92&amp;""'""),""&gt;0"")"),"#DIV/0!")</f>
        <v>#DIV/0!</v>
      </c>
      <c r="L92" s="49" t="str">
        <f>IFERROR(__xludf.DUMMYFUNCTION("AVERAGEIF(QUERY({TRANSPOSE(IMPORTRANGE(""https://docs.google.com/spreadsheets/d/1_VCKf56QAmF0gpPF9ww3-uf7meSC9NZD2iLJ3YdNePM/edit?usp=share_link"",""IN-案例損失機率!CC1:CN502""))},""select * where Col1='""&amp;$A92&amp;""'""),""&gt;0"")"),"#DIV/0!")</f>
        <v>#DIV/0!</v>
      </c>
      <c r="M92" s="49" t="str">
        <f>IFERROR(__xludf.DUMMYFUNCTION("AVERAGEIF(QUERY({TRANSPOSE(IMPORTRANGE(""https://docs.google.com/spreadsheets/d/1RdNC4G3MORnnCixr7bZSlGgUGlE5RAADrt7YnSratHE/edit?usp=share_link"",""IN-案例損失機率!CC1:CN502""))},""select * where Col1='""&amp;$A92&amp;""'""),""&gt;0"")"),"#DIV/0!")</f>
        <v>#DIV/0!</v>
      </c>
      <c r="N92" s="49" t="str">
        <f>IFERROR(__xludf.DUMMYFUNCTION("AVERAGEIF(QUERY({TRANSPOSE(IMPORTRANGE(""https://docs.google.com/spreadsheets/d/1gC8hxK8PSzlgX-mN7fwX87dn5gLO10u3nIfnTiNWbuA/edit?usp=share_link"",""IN-案例損失機率!CC1:CN502""))},""select * where Col1='""&amp;$A92&amp;""'""),""&gt;0"")"),"#DIV/0!")</f>
        <v>#DIV/0!</v>
      </c>
      <c r="O92" s="49" t="str">
        <f>IFERROR(__xludf.DUMMYFUNCTION("AVERAGEIF(QUERY({TRANSPOSE(IMPORTRANGE(""https://docs.google.com/spreadsheets/d/1B8cPiZeIcOn-Qd3JgkHKMcjZB4fzL4_ujlvGw3F7sHM/edit?usp=share_link"",""IN-案例損失機率!CC1:CN502""))},""select * where Col1='""&amp;$A92&amp;""'""),""&gt;0"")"),"#DIV/0!")</f>
        <v>#DIV/0!</v>
      </c>
      <c r="P92" s="49" t="str">
        <f>IFERROR(__xludf.DUMMYFUNCTION("AVERAGEIF(QUERY({TRANSPOSE(IMPORTRANGE(""https://docs.google.com/spreadsheets/d/1U5S65h0MZPz8O8wfa1YOCM6kBTN1_8zRHlH6CIisNzg/edit#gid=1778725847"",""IN-案例損失機率!CC1:CN502""))},""select * where Col1='""&amp;$A92&amp;""'""),""&gt;0"")"),"#DIV/0!")</f>
        <v>#DIV/0!</v>
      </c>
      <c r="Q92" s="49" t="str">
        <f>IFERROR(__xludf.DUMMYFUNCTION("AVERAGEIF(QUERY({TRANSPOSE(IMPORTRANGE(""https://docs.google.com/spreadsheets/d/1tNYDxpMCjr8OhGILTiJmjMlz99VcOsC03_c_EZHBCac/edit?usp=share_link"",""IN-案例損失機率!CC1:CN502""))},""select * where Col1='""&amp;$A92&amp;""'""),""&gt;0"")"),"#DIV/0!")</f>
        <v>#DIV/0!</v>
      </c>
      <c r="R92" s="49" t="str">
        <f>IFERROR(__xludf.DUMMYFUNCTION("AVERAGEIF(QUERY({TRANSPOSE(IMPORTRANGE(""https://docs.google.com/spreadsheets/d/1vZozQ5iQ5VrH7k7m6S9TXIEHTDthf_o6vyslDgZcn5Q/edit?usp=share_link"",""IN-案例損失機率!CC1:CN502""))},""select * where Col1='""&amp;$A92&amp;""'""),""&gt;0"")"),"#DIV/0!")</f>
        <v>#DIV/0!</v>
      </c>
      <c r="S92" s="49" t="str">
        <f>IFERROR(__xludf.DUMMYFUNCTION("AVERAGEIF(QUERY({TRANSPOSE(IMPORTRANGE(""https://docs.google.com/spreadsheets/d/1PmUbHfZJzt7siSQTWGIhsEF35X21ca3eAvUqMAEdSJU/edit?usp=share_link"",""IN-案例損失機率!CC1:CN502""))},""select * where Col1='""&amp;$A92&amp;""'""),""&gt;0"")"),"#DIV/0!")</f>
        <v>#DIV/0!</v>
      </c>
      <c r="T92" s="49" t="str">
        <f>IFERROR(__xludf.DUMMYFUNCTION("AVERAGEIF(QUERY({TRANSPOSE(IMPORTRANGE(""https://docs.google.com/spreadsheets/d/1xAvmV1dqJN_ClTObvDEwOHmYidNfyL0iyWqhz4cxRUs/edit?usp=sharing"",""IN-案例損失機率!CC1:CN502""))},""select * where Col1='""&amp;$A92&amp;""'""),""&gt;0"")"),"#DIV/0!")</f>
        <v>#DIV/0!</v>
      </c>
      <c r="U92" s="49" t="str">
        <f>IFERROR(__xludf.DUMMYFUNCTION("AVERAGEIF(QUERY({TRANSPOSE(IMPORTRANGE(""https://docs.google.com/spreadsheets/d/1K-U1VOEkekSkvIuOTLramDSL5l6pb7stCKk-oIY8laE/edit?usp=share_link"",""IN-案例損失機率!CC1:CN502""))},""select * where Col1='""&amp;$A92&amp;""'""),""&gt;0"")"),"#DIV/0!")</f>
        <v>#DIV/0!</v>
      </c>
      <c r="V92" s="49" t="str">
        <f>IFERROR(__xludf.DUMMYFUNCTION("AVERAGEIF(QUERY({TRANSPOSE(IMPORTRANGE(""https://docs.google.com/spreadsheets/d/1Jm7uRJI6pOxy50jc0ZwXeixnUp6UO-mcnc53mLlV9lo/edit?usp=share_link"",""IN-案例損失機率!CC1:CN502""))},""select * where Col1='""&amp;$A92&amp;""'""),""&gt;0"")"),"#DIV/0!")</f>
        <v>#DIV/0!</v>
      </c>
      <c r="W92" s="49" t="str">
        <f>IFERROR(__xludf.DUMMYFUNCTION("AVERAGEIF(QUERY({TRANSPOSE(IMPORTRANGE(""https://docs.google.com/spreadsheets/d/1432r4Q6gFqKJ-l9xtbjR9no5K78N0hYLEmTJj5Y2aNY/edit?usp=share_link"",""IN-案例損失機率!CC1:CN502""))},""select * where Col1='""&amp;$A92&amp;""'""),""&gt;0"")"),"#DIV/0!")</f>
        <v>#DIV/0!</v>
      </c>
      <c r="X92" s="49" t="str">
        <f>IFERROR(__xludf.DUMMYFUNCTION("AVERAGEIF(QUERY({TRANSPOSE(IMPORTRANGE(""https://docs.google.com/spreadsheets/d/1DVXEaZ9hcV9qu8VolurcNxY5V8gQ8LsIi5a85Wsw9Po/edit?usp=share_link"",""IN-案例損失機率!CC1:CN502""))},""select * where Col1='""&amp;$A92&amp;""'""),""&gt;0"")"),"#DIV/0!")</f>
        <v>#DIV/0!</v>
      </c>
      <c r="Y92" s="49" t="str">
        <f>IFERROR(__xludf.DUMMYFUNCTION("AVERAGEIF(QUERY({TRANSPOSE(IMPORTRANGE(""https://docs.google.com/spreadsheets/d/1IcFK7Y-5zkWAlUD5cpc1mAs86lmwve_bgLw3wdZig8E/edit?usp=share_link"",""IN-案例損失機率!CC1:CN502""))},""select * where Col1='""&amp;$A92&amp;""'""),""&gt;0"")"),"#DIV/0!")</f>
        <v>#DIV/0!</v>
      </c>
      <c r="Z92" s="49" t="str">
        <f>IFERROR(__xludf.DUMMYFUNCTION("AVERAGEIF(QUERY({TRANSPOSE(IMPORTRANGE(""https://docs.google.com/spreadsheets/d/1Ixl8jtNz2EiMLY_QYD63IRT4j7L627seq4sLK3YISsw/edit?usp=share_link"",""IN-案例損失機率!CC1:CN502""))},""select * where Col1='""&amp;$A92&amp;""'""),""&gt;0"")"),"#DIV/0!")</f>
        <v>#DIV/0!</v>
      </c>
      <c r="AA92" s="49" t="str">
        <f>IFERROR(__xludf.DUMMYFUNCTION("AVERAGEIF(QUERY({TRANSPOSE(IMPORTRANGE(""https://docs.google.com/spreadsheets/d/1dJl4U62GKA5t7aapzzY2_9dSeZDTolcdr_bPV4nnAkw/edit?usp=share_link"",""IN-案例損失機率!CC1:CN502""))},""select * where Col1='""&amp;$A92&amp;""'""),""&gt;0"")"),"#DIV/0!")</f>
        <v>#DIV/0!</v>
      </c>
      <c r="AB92" s="49" t="str">
        <f>IFERROR(__xludf.DUMMYFUNCTION("AVERAGEIF(QUERY({TRANSPOSE(IMPORTRANGE(""https://docs.google.com/spreadsheets/d/1AMhlPsxJ_ORVhDRWyKbwTnx4gSymsO3qxr_6ZOoP86Q/edit?usp=share_link"",""IN-案例損失機率!CC1:CN502""))},""select * where Col1='""&amp;$A92&amp;""'""),""&gt;0"")"),"#DIV/0!")</f>
        <v>#DIV/0!</v>
      </c>
    </row>
    <row r="93" ht="30.0" customHeight="1">
      <c r="A93" s="45" t="s">
        <v>245</v>
      </c>
      <c r="B93" s="48" t="str">
        <f>IFERROR(__xludf.DUMMYFUNCTION("AVERAGEIF(QUERY({TRANSPOSE(IMPORTRANGE(""https://docs.google.com/spreadsheets/d/1YYNUZ9RW9034EMLDp5-m19i6R-xdTe70wberwaq-8zs/edit#gid=1778725847"",""IN-案例損失機率!CC1:CN502""))},""select * where Col1='""&amp;$A93&amp;""'""),""&gt;0"")"),"#DIV/0!")</f>
        <v>#DIV/0!</v>
      </c>
      <c r="C93" s="48" t="str">
        <f>IFERROR(__xludf.DUMMYFUNCTION("AVERAGEIF(QUERY({TRANSPOSE(IMPORTRANGE(""https://docs.google.com/spreadsheets/d/1_iJCYlYq4CcYNKhor4zgSP188oNelfImt8z59yoPJUc/edit?usp=share_link"",""IN-案例損失機率!CC1:CN502""))},""select * where Col1='""&amp;$A93&amp;""'""),""&gt;0"")"),"#DIV/0!")</f>
        <v>#DIV/0!</v>
      </c>
      <c r="D93" s="48" t="str">
        <f>IFERROR(__xludf.DUMMYFUNCTION("AVERAGEIF(QUERY({TRANSPOSE(IMPORTRANGE(""https://docs.google.com/spreadsheets/d/1kujxI94YuL9OSXWn6J6vWxv26Yj3pYgijIVivfOQPYk/edit?usp=share_link"",""IN-案例損失機率!CC1:CN502""))},""select * where Col1='""&amp;$A93&amp;""'""),""&gt;0"")"),"#DIV/0!")</f>
        <v>#DIV/0!</v>
      </c>
      <c r="E93" s="48" t="str">
        <f>IFERROR(__xludf.DUMMYFUNCTION("AVERAGEIF(QUERY({TRANSPOSE(IMPORTRANGE(""https://docs.google.com/spreadsheets/d/1U8udSCZ_QzoMBI6FBD9n_ubwu7PxMrD693JcQcNJpbc/edit?usp=share_link"",""IN-案例損失機率!CC1:CN502""))},""select * where Col1='""&amp;$A93&amp;""'""),""&gt;0"")"),"#DIV/0!")</f>
        <v>#DIV/0!</v>
      </c>
      <c r="F93" s="48" t="str">
        <f>IFERROR(__xludf.DUMMYFUNCTION("AVERAGEIF(QUERY({TRANSPOSE(IMPORTRANGE(""https://docs.google.com/spreadsheets/d/1M12lEnX_CHjDSTgWhN-WfG1etRC2LDWL58Z2o2sS0xE/edit?usp=share_link"",""IN-案例損失機率!CC1:CN502""))},""select * where Col1='""&amp;$A93&amp;""'""),""&gt;0"")"),"#DIV/0!")</f>
        <v>#DIV/0!</v>
      </c>
      <c r="G93" s="48" t="str">
        <f>IFERROR(__xludf.DUMMYFUNCTION("AVERAGEIF(QUERY({TRANSPOSE(IMPORTRANGE(""https://docs.google.com/spreadsheets/d/1S7pxpAN5Ncwwo59e1mhP5kasoSyiC1U3a_9vaq0MPlk/edit?usp=share_link"",""IN-案例損失機率!CC1:CN502""))},""select * where Col1='""&amp;$A93&amp;""'""),""&gt;0"")"),"#DIV/0!")</f>
        <v>#DIV/0!</v>
      </c>
      <c r="H93" s="48" t="str">
        <f>IFERROR(__xludf.DUMMYFUNCTION("AVERAGEIF(QUERY({TRANSPOSE(IMPORTRANGE(""https://docs.google.com/spreadsheets/d/1swlyjPL_3sDDfrJGrQny4r-QrjwgXeCGmP1u3YZ_-ms/edit?usp=share_link"",""IN-案例損失機率!CC1:CN502""))},""select * where Col1='""&amp;$A93&amp;""'""),""&gt;0"")"),"#DIV/0!")</f>
        <v>#DIV/0!</v>
      </c>
      <c r="I93" s="48" t="str">
        <f>IFERROR(__xludf.DUMMYFUNCTION("AVERAGEIF(QUERY({TRANSPOSE(IMPORTRANGE(""https://docs.google.com/spreadsheets/d/1qIf_B6VTAz6kngi0d8IjodYhVsIq-RV-31ghjlJHm-A/edit?usp=share_link"",""IN-案例損失機率!CC1:CN502""))},""select * where Col1='""&amp;$A93&amp;""'""),""&gt;0"")"),"#DIV/0!")</f>
        <v>#DIV/0!</v>
      </c>
      <c r="J93" s="48" t="str">
        <f>IFERROR(__xludf.DUMMYFUNCTION("AVERAGEIF(QUERY({TRANSPOSE(IMPORTRANGE(""https://docs.google.com/spreadsheets/d/1qfSt4Um3H5pMCqFySctVsMhprozDdhubgibRML1BPi4/edit?usp=share_link"",""IN-案例損失機率!CC1:CN502""))},""select * where Col1='""&amp;$A93&amp;""'""),""&gt;0"")"),"#DIV/0!")</f>
        <v>#DIV/0!</v>
      </c>
      <c r="K93" s="48" t="str">
        <f>IFERROR(__xludf.DUMMYFUNCTION("AVERAGEIF(QUERY({TRANSPOSE(IMPORTRANGE(""https://docs.google.com/spreadsheets/d/1V6tsygD1UFo9qrXN5fMConFU-KfSDWoR-aMUe8usYOg/edit?usp=share_link"",""IN-案例損失機率!CC1:CN502""))},""select * where Col1='""&amp;$A93&amp;""'""),""&gt;0"")"),"#DIV/0!")</f>
        <v>#DIV/0!</v>
      </c>
      <c r="L93" s="48" t="str">
        <f>IFERROR(__xludf.DUMMYFUNCTION("AVERAGEIF(QUERY({TRANSPOSE(IMPORTRANGE(""https://docs.google.com/spreadsheets/d/1_VCKf56QAmF0gpPF9ww3-uf7meSC9NZD2iLJ3YdNePM/edit?usp=share_link"",""IN-案例損失機率!CC1:CN502""))},""select * where Col1='""&amp;$A93&amp;""'""),""&gt;0"")"),"#DIV/0!")</f>
        <v>#DIV/0!</v>
      </c>
      <c r="M93" s="48" t="str">
        <f>IFERROR(__xludf.DUMMYFUNCTION("AVERAGEIF(QUERY({TRANSPOSE(IMPORTRANGE(""https://docs.google.com/spreadsheets/d/1RdNC4G3MORnnCixr7bZSlGgUGlE5RAADrt7YnSratHE/edit?usp=share_link"",""IN-案例損失機率!CC1:CN502""))},""select * where Col1='""&amp;$A93&amp;""'""),""&gt;0"")"),"#DIV/0!")</f>
        <v>#DIV/0!</v>
      </c>
      <c r="N93" s="48" t="str">
        <f>IFERROR(__xludf.DUMMYFUNCTION("AVERAGEIF(QUERY({TRANSPOSE(IMPORTRANGE(""https://docs.google.com/spreadsheets/d/1gC8hxK8PSzlgX-mN7fwX87dn5gLO10u3nIfnTiNWbuA/edit?usp=share_link"",""IN-案例損失機率!CC1:CN502""))},""select * where Col1='""&amp;$A93&amp;""'""),""&gt;0"")"),"#DIV/0!")</f>
        <v>#DIV/0!</v>
      </c>
      <c r="O93" s="48" t="str">
        <f>IFERROR(__xludf.DUMMYFUNCTION("AVERAGEIF(QUERY({TRANSPOSE(IMPORTRANGE(""https://docs.google.com/spreadsheets/d/1B8cPiZeIcOn-Qd3JgkHKMcjZB4fzL4_ujlvGw3F7sHM/edit?usp=share_link"",""IN-案例損失機率!CC1:CN502""))},""select * where Col1='""&amp;$A93&amp;""'""),""&gt;0"")"),"#DIV/0!")</f>
        <v>#DIV/0!</v>
      </c>
      <c r="P93" s="48" t="str">
        <f>IFERROR(__xludf.DUMMYFUNCTION("AVERAGEIF(QUERY({TRANSPOSE(IMPORTRANGE(""https://docs.google.com/spreadsheets/d/1U5S65h0MZPz8O8wfa1YOCM6kBTN1_8zRHlH6CIisNzg/edit#gid=1778725847"",""IN-案例損失機率!CC1:CN502""))},""select * where Col1='""&amp;$A93&amp;""'""),""&gt;0"")"),"#DIV/0!")</f>
        <v>#DIV/0!</v>
      </c>
      <c r="Q93" s="48" t="str">
        <f>IFERROR(__xludf.DUMMYFUNCTION("AVERAGEIF(QUERY({TRANSPOSE(IMPORTRANGE(""https://docs.google.com/spreadsheets/d/1tNYDxpMCjr8OhGILTiJmjMlz99VcOsC03_c_EZHBCac/edit?usp=share_link"",""IN-案例損失機率!CC1:CN502""))},""select * where Col1='""&amp;$A93&amp;""'""),""&gt;0"")"),"#DIV/0!")</f>
        <v>#DIV/0!</v>
      </c>
      <c r="R93" s="48" t="str">
        <f>IFERROR(__xludf.DUMMYFUNCTION("AVERAGEIF(QUERY({TRANSPOSE(IMPORTRANGE(""https://docs.google.com/spreadsheets/d/1vZozQ5iQ5VrH7k7m6S9TXIEHTDthf_o6vyslDgZcn5Q/edit?usp=share_link"",""IN-案例損失機率!CC1:CN502""))},""select * where Col1='""&amp;$A93&amp;""'""),""&gt;0"")"),"#DIV/0!")</f>
        <v>#DIV/0!</v>
      </c>
      <c r="S93" s="48" t="str">
        <f>IFERROR(__xludf.DUMMYFUNCTION("AVERAGEIF(QUERY({TRANSPOSE(IMPORTRANGE(""https://docs.google.com/spreadsheets/d/1PmUbHfZJzt7siSQTWGIhsEF35X21ca3eAvUqMAEdSJU/edit?usp=share_link"",""IN-案例損失機率!CC1:CN502""))},""select * where Col1='""&amp;$A93&amp;""'""),""&gt;0"")"),"#DIV/0!")</f>
        <v>#DIV/0!</v>
      </c>
      <c r="T93" s="48" t="str">
        <f>IFERROR(__xludf.DUMMYFUNCTION("AVERAGEIF(QUERY({TRANSPOSE(IMPORTRANGE(""https://docs.google.com/spreadsheets/d/1xAvmV1dqJN_ClTObvDEwOHmYidNfyL0iyWqhz4cxRUs/edit?usp=sharing"",""IN-案例損失機率!CC1:CN502""))},""select * where Col1='""&amp;$A93&amp;""'""),""&gt;0"")"),"#DIV/0!")</f>
        <v>#DIV/0!</v>
      </c>
      <c r="U93" s="48" t="str">
        <f>IFERROR(__xludf.DUMMYFUNCTION("AVERAGEIF(QUERY({TRANSPOSE(IMPORTRANGE(""https://docs.google.com/spreadsheets/d/1K-U1VOEkekSkvIuOTLramDSL5l6pb7stCKk-oIY8laE/edit?usp=share_link"",""IN-案例損失機率!CC1:CN502""))},""select * where Col1='""&amp;$A93&amp;""'""),""&gt;0"")"),"#DIV/0!")</f>
        <v>#DIV/0!</v>
      </c>
      <c r="V93" s="48" t="str">
        <f>IFERROR(__xludf.DUMMYFUNCTION("AVERAGEIF(QUERY({TRANSPOSE(IMPORTRANGE(""https://docs.google.com/spreadsheets/d/1Jm7uRJI6pOxy50jc0ZwXeixnUp6UO-mcnc53mLlV9lo/edit?usp=share_link"",""IN-案例損失機率!CC1:CN502""))},""select * where Col1='""&amp;$A93&amp;""'""),""&gt;0"")"),"#DIV/0!")</f>
        <v>#DIV/0!</v>
      </c>
      <c r="W93" s="48" t="str">
        <f>IFERROR(__xludf.DUMMYFUNCTION("AVERAGEIF(QUERY({TRANSPOSE(IMPORTRANGE(""https://docs.google.com/spreadsheets/d/1432r4Q6gFqKJ-l9xtbjR9no5K78N0hYLEmTJj5Y2aNY/edit?usp=share_link"",""IN-案例損失機率!CC1:CN502""))},""select * where Col1='""&amp;$A93&amp;""'""),""&gt;0"")"),"#DIV/0!")</f>
        <v>#DIV/0!</v>
      </c>
      <c r="X93" s="48" t="str">
        <f>IFERROR(__xludf.DUMMYFUNCTION("AVERAGEIF(QUERY({TRANSPOSE(IMPORTRANGE(""https://docs.google.com/spreadsheets/d/1DVXEaZ9hcV9qu8VolurcNxY5V8gQ8LsIi5a85Wsw9Po/edit?usp=share_link"",""IN-案例損失機率!CC1:CN502""))},""select * where Col1='""&amp;$A93&amp;""'""),""&gt;0"")"),"#DIV/0!")</f>
        <v>#DIV/0!</v>
      </c>
      <c r="Y93" s="48" t="str">
        <f>IFERROR(__xludf.DUMMYFUNCTION("AVERAGEIF(QUERY({TRANSPOSE(IMPORTRANGE(""https://docs.google.com/spreadsheets/d/1IcFK7Y-5zkWAlUD5cpc1mAs86lmwve_bgLw3wdZig8E/edit?usp=share_link"",""IN-案例損失機率!CC1:CN502""))},""select * where Col1='""&amp;$A93&amp;""'""),""&gt;0"")"),"#DIV/0!")</f>
        <v>#DIV/0!</v>
      </c>
      <c r="Z93" s="48" t="str">
        <f>IFERROR(__xludf.DUMMYFUNCTION("AVERAGEIF(QUERY({TRANSPOSE(IMPORTRANGE(""https://docs.google.com/spreadsheets/d/1Ixl8jtNz2EiMLY_QYD63IRT4j7L627seq4sLK3YISsw/edit?usp=share_link"",""IN-案例損失機率!CC1:CN502""))},""select * where Col1='""&amp;$A93&amp;""'""),""&gt;0"")"),"#DIV/0!")</f>
        <v>#DIV/0!</v>
      </c>
      <c r="AA93" s="48" t="str">
        <f>IFERROR(__xludf.DUMMYFUNCTION("AVERAGEIF(QUERY({TRANSPOSE(IMPORTRANGE(""https://docs.google.com/spreadsheets/d/1dJl4U62GKA5t7aapzzY2_9dSeZDTolcdr_bPV4nnAkw/edit?usp=share_link"",""IN-案例損失機率!CC1:CN502""))},""select * where Col1='""&amp;$A93&amp;""'""),""&gt;0"")"),"#DIV/0!")</f>
        <v>#DIV/0!</v>
      </c>
      <c r="AB93" s="48" t="str">
        <f>IFERROR(__xludf.DUMMYFUNCTION("AVERAGEIF(QUERY({TRANSPOSE(IMPORTRANGE(""https://docs.google.com/spreadsheets/d/1AMhlPsxJ_ORVhDRWyKbwTnx4gSymsO3qxr_6ZOoP86Q/edit?usp=share_link"",""IN-案例損失機率!CC1:CN502""))},""select * where Col1='""&amp;$A93&amp;""'""),""&gt;0"")"),"#DIV/0!")</f>
        <v>#DIV/0!</v>
      </c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38"/>
    <col customWidth="1" min="2" max="2" width="28.13"/>
    <col customWidth="1" min="3" max="3" width="7.25"/>
    <col customWidth="1" min="4" max="5" width="15.25"/>
    <col customWidth="1" min="6" max="8" width="13.75"/>
    <col customWidth="1" min="9" max="10" width="12.38"/>
    <col customWidth="1" min="11" max="11" width="9.38"/>
    <col customWidth="1" min="12" max="12" width="6.38"/>
    <col customWidth="1" min="13" max="32" width="6.75"/>
    <col customWidth="1" min="33" max="35" width="11.13"/>
  </cols>
  <sheetData>
    <row r="1" ht="35.25" customHeight="1">
      <c r="A1" s="50" t="str">
        <f>IFERROR(__xludf.DUMMYFUNCTION("IMPORTRANGE(""https://docs.google.com/spreadsheets/d/1J75sbqf4bidFPZDUqjAc5qcN6mGYwp-OejayTVvCcRk/edit#gid=1943441772"",""損失金額!A:L"")"),"#REF!")</f>
        <v>#REF!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ht="35.25" customHeight="1">
      <c r="A2" s="53"/>
      <c r="B2" s="54"/>
      <c r="C2" s="55"/>
      <c r="D2" s="56"/>
      <c r="E2" s="56"/>
      <c r="F2" s="57"/>
      <c r="G2" s="57"/>
      <c r="H2" s="57"/>
      <c r="I2" s="58"/>
      <c r="J2" s="58"/>
      <c r="K2" s="59"/>
      <c r="L2" s="60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35.25" customHeight="1">
      <c r="A3" s="53"/>
      <c r="B3" s="54"/>
      <c r="C3" s="55"/>
      <c r="D3" s="61"/>
      <c r="E3" s="61"/>
      <c r="F3" s="62"/>
      <c r="G3" s="62"/>
      <c r="H3" s="62"/>
      <c r="I3" s="58"/>
      <c r="J3" s="58"/>
      <c r="K3" s="59"/>
      <c r="L3" s="60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35.25" customHeight="1">
      <c r="A4" s="53"/>
      <c r="B4" s="54"/>
      <c r="C4" s="55"/>
      <c r="D4" s="56"/>
      <c r="E4" s="56"/>
      <c r="F4" s="57"/>
      <c r="G4" s="57"/>
      <c r="H4" s="57"/>
      <c r="I4" s="58"/>
      <c r="J4" s="58"/>
      <c r="K4" s="59"/>
      <c r="L4" s="60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35.25" customHeight="1">
      <c r="A5" s="53"/>
      <c r="B5" s="54"/>
      <c r="C5" s="55"/>
      <c r="D5" s="61"/>
      <c r="E5" s="61"/>
      <c r="F5" s="62"/>
      <c r="G5" s="62"/>
      <c r="H5" s="62"/>
      <c r="I5" s="58"/>
      <c r="J5" s="58"/>
      <c r="K5" s="59"/>
      <c r="L5" s="60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35.25" customHeight="1">
      <c r="A6" s="53"/>
      <c r="B6" s="54"/>
      <c r="C6" s="55"/>
      <c r="D6" s="56"/>
      <c r="E6" s="56"/>
      <c r="F6" s="57"/>
      <c r="G6" s="57"/>
      <c r="H6" s="57"/>
      <c r="I6" s="58"/>
      <c r="J6" s="58"/>
      <c r="K6" s="59"/>
      <c r="L6" s="60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35.25" customHeight="1">
      <c r="A7" s="53"/>
      <c r="B7" s="54"/>
      <c r="C7" s="55"/>
      <c r="D7" s="61"/>
      <c r="E7" s="61"/>
      <c r="F7" s="62"/>
      <c r="G7" s="62"/>
      <c r="H7" s="62"/>
      <c r="I7" s="58"/>
      <c r="J7" s="58"/>
      <c r="K7" s="59"/>
      <c r="L7" s="60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35.25" customHeight="1">
      <c r="A8" s="53"/>
      <c r="B8" s="54"/>
      <c r="C8" s="55"/>
      <c r="D8" s="56"/>
      <c r="E8" s="56"/>
      <c r="F8" s="57"/>
      <c r="G8" s="57"/>
      <c r="H8" s="57"/>
      <c r="I8" s="58"/>
      <c r="J8" s="58"/>
      <c r="K8" s="59"/>
      <c r="L8" s="60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35.25" customHeight="1">
      <c r="A9" s="53"/>
      <c r="B9" s="54"/>
      <c r="C9" s="55"/>
      <c r="D9" s="61"/>
      <c r="E9" s="61"/>
      <c r="F9" s="62"/>
      <c r="G9" s="62"/>
      <c r="H9" s="62"/>
      <c r="I9" s="58"/>
      <c r="J9" s="58"/>
      <c r="K9" s="59"/>
      <c r="L9" s="60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35.25" customHeight="1">
      <c r="A10" s="53"/>
      <c r="B10" s="54"/>
      <c r="C10" s="55"/>
      <c r="D10" s="56"/>
      <c r="E10" s="56"/>
      <c r="F10" s="57"/>
      <c r="G10" s="57"/>
      <c r="H10" s="57"/>
      <c r="I10" s="58"/>
      <c r="J10" s="58"/>
      <c r="K10" s="59"/>
      <c r="L10" s="60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35.25" customHeight="1">
      <c r="A11" s="53"/>
      <c r="B11" s="54"/>
      <c r="C11" s="55"/>
      <c r="D11" s="61"/>
      <c r="E11" s="61"/>
      <c r="F11" s="62"/>
      <c r="G11" s="62"/>
      <c r="H11" s="62"/>
      <c r="I11" s="58"/>
      <c r="J11" s="58"/>
      <c r="K11" s="59"/>
      <c r="L11" s="60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ht="35.25" customHeight="1">
      <c r="A12" s="53"/>
      <c r="B12" s="54"/>
      <c r="C12" s="55"/>
      <c r="D12" s="56"/>
      <c r="E12" s="56"/>
      <c r="F12" s="57"/>
      <c r="G12" s="57"/>
      <c r="H12" s="57"/>
      <c r="I12" s="58"/>
      <c r="J12" s="58"/>
      <c r="K12" s="59"/>
      <c r="L12" s="60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</row>
    <row r="13" ht="35.25" customHeight="1">
      <c r="A13" s="53"/>
      <c r="B13" s="54"/>
      <c r="C13" s="55"/>
      <c r="D13" s="61"/>
      <c r="E13" s="61"/>
      <c r="F13" s="62"/>
      <c r="G13" s="62"/>
      <c r="H13" s="62"/>
      <c r="I13" s="58"/>
      <c r="J13" s="58"/>
      <c r="K13" s="59"/>
      <c r="L13" s="60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</row>
    <row r="14" ht="35.25" customHeight="1">
      <c r="A14" s="53"/>
      <c r="B14" s="54"/>
      <c r="C14" s="55"/>
      <c r="D14" s="56"/>
      <c r="E14" s="56"/>
      <c r="F14" s="57"/>
      <c r="G14" s="57"/>
      <c r="H14" s="57"/>
      <c r="I14" s="58"/>
      <c r="J14" s="58"/>
      <c r="K14" s="59"/>
      <c r="L14" s="60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ht="35.25" customHeight="1">
      <c r="A15" s="53"/>
      <c r="B15" s="54"/>
      <c r="C15" s="55"/>
      <c r="D15" s="61"/>
      <c r="E15" s="61"/>
      <c r="F15" s="62"/>
      <c r="G15" s="62"/>
      <c r="H15" s="62"/>
      <c r="I15" s="58"/>
      <c r="J15" s="58"/>
      <c r="K15" s="59"/>
      <c r="L15" s="60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ht="35.25" customHeight="1">
      <c r="A16" s="53"/>
      <c r="B16" s="54"/>
      <c r="C16" s="55"/>
      <c r="D16" s="56"/>
      <c r="E16" s="56"/>
      <c r="F16" s="57"/>
      <c r="G16" s="57"/>
      <c r="H16" s="57"/>
      <c r="I16" s="58"/>
      <c r="J16" s="58"/>
      <c r="K16" s="59"/>
      <c r="L16" s="60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ht="35.25" customHeight="1">
      <c r="A17" s="53"/>
      <c r="B17" s="54"/>
      <c r="C17" s="55"/>
      <c r="D17" s="61"/>
      <c r="E17" s="61"/>
      <c r="F17" s="62"/>
      <c r="G17" s="62"/>
      <c r="H17" s="62"/>
      <c r="I17" s="58"/>
      <c r="J17" s="58"/>
      <c r="K17" s="59"/>
      <c r="L17" s="6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</row>
    <row r="18" ht="35.25" customHeight="1">
      <c r="A18" s="53"/>
      <c r="B18" s="54"/>
      <c r="C18" s="55"/>
      <c r="D18" s="56"/>
      <c r="E18" s="56"/>
      <c r="F18" s="57"/>
      <c r="G18" s="57"/>
      <c r="H18" s="57"/>
      <c r="I18" s="58"/>
      <c r="J18" s="58"/>
      <c r="K18" s="59"/>
      <c r="L18" s="60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</row>
    <row r="19" ht="35.25" customHeight="1">
      <c r="A19" s="53"/>
      <c r="B19" s="54"/>
      <c r="C19" s="55"/>
      <c r="D19" s="61"/>
      <c r="E19" s="61"/>
      <c r="F19" s="62"/>
      <c r="G19" s="62"/>
      <c r="H19" s="62"/>
      <c r="I19" s="58"/>
      <c r="J19" s="58"/>
      <c r="K19" s="59"/>
      <c r="L19" s="60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</row>
    <row r="20" ht="35.25" customHeight="1">
      <c r="A20" s="53"/>
      <c r="B20" s="54"/>
      <c r="C20" s="55"/>
      <c r="D20" s="56"/>
      <c r="E20" s="56"/>
      <c r="F20" s="57"/>
      <c r="G20" s="57"/>
      <c r="H20" s="57"/>
      <c r="I20" s="58"/>
      <c r="J20" s="58"/>
      <c r="K20" s="59"/>
      <c r="L20" s="60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</row>
    <row r="21" ht="35.25" customHeight="1">
      <c r="A21" s="53"/>
      <c r="B21" s="54"/>
      <c r="C21" s="55"/>
      <c r="D21" s="61"/>
      <c r="E21" s="61"/>
      <c r="F21" s="62"/>
      <c r="G21" s="62"/>
      <c r="H21" s="62"/>
      <c r="I21" s="58"/>
      <c r="J21" s="58"/>
      <c r="K21" s="59"/>
      <c r="L21" s="60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</row>
    <row r="22" ht="35.25" customHeight="1">
      <c r="A22" s="53"/>
      <c r="B22" s="54"/>
      <c r="C22" s="55"/>
      <c r="D22" s="56"/>
      <c r="E22" s="56"/>
      <c r="F22" s="57"/>
      <c r="G22" s="57"/>
      <c r="H22" s="57"/>
      <c r="I22" s="58"/>
      <c r="J22" s="58"/>
      <c r="K22" s="59"/>
      <c r="L22" s="60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ht="35.25" customHeight="1">
      <c r="A23" s="53"/>
      <c r="B23" s="54"/>
      <c r="C23" s="55"/>
      <c r="D23" s="61"/>
      <c r="E23" s="61"/>
      <c r="F23" s="62"/>
      <c r="G23" s="62"/>
      <c r="H23" s="62"/>
      <c r="I23" s="58"/>
      <c r="J23" s="58"/>
      <c r="K23" s="59"/>
      <c r="L23" s="60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</row>
    <row r="24" ht="35.25" customHeight="1">
      <c r="A24" s="53"/>
      <c r="B24" s="54"/>
      <c r="C24" s="55"/>
      <c r="D24" s="56"/>
      <c r="E24" s="56"/>
      <c r="F24" s="57"/>
      <c r="G24" s="57"/>
      <c r="H24" s="57"/>
      <c r="I24" s="58"/>
      <c r="J24" s="58"/>
      <c r="K24" s="59"/>
      <c r="L24" s="60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</row>
    <row r="25" ht="35.25" customHeight="1">
      <c r="A25" s="53"/>
      <c r="B25" s="54"/>
      <c r="C25" s="55"/>
      <c r="D25" s="61"/>
      <c r="E25" s="61"/>
      <c r="F25" s="62"/>
      <c r="G25" s="62"/>
      <c r="H25" s="62"/>
      <c r="I25" s="58"/>
      <c r="J25" s="58"/>
      <c r="K25" s="59"/>
      <c r="L25" s="60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</row>
    <row r="26" ht="35.25" customHeight="1">
      <c r="A26" s="53"/>
      <c r="B26" s="54"/>
      <c r="C26" s="55"/>
      <c r="D26" s="56"/>
      <c r="E26" s="56"/>
      <c r="F26" s="57"/>
      <c r="G26" s="57"/>
      <c r="H26" s="57"/>
      <c r="I26" s="58"/>
      <c r="J26" s="58"/>
      <c r="K26" s="59"/>
      <c r="L26" s="60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</row>
    <row r="27" ht="35.25" customHeight="1">
      <c r="A27" s="53"/>
      <c r="B27" s="54"/>
      <c r="C27" s="55"/>
      <c r="D27" s="61"/>
      <c r="E27" s="61"/>
      <c r="F27" s="62"/>
      <c r="G27" s="62"/>
      <c r="H27" s="62"/>
      <c r="I27" s="58"/>
      <c r="J27" s="58"/>
      <c r="K27" s="59"/>
      <c r="L27" s="60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</row>
    <row r="28" ht="35.25" customHeight="1">
      <c r="A28" s="53"/>
      <c r="B28" s="54"/>
      <c r="C28" s="55"/>
      <c r="D28" s="56"/>
      <c r="E28" s="56"/>
      <c r="F28" s="57"/>
      <c r="G28" s="57"/>
      <c r="H28" s="57"/>
      <c r="I28" s="58"/>
      <c r="J28" s="58"/>
      <c r="K28" s="59"/>
      <c r="L28" s="60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ht="35.25" customHeight="1">
      <c r="A29" s="53"/>
      <c r="B29" s="54"/>
      <c r="C29" s="55"/>
      <c r="D29" s="61"/>
      <c r="E29" s="61"/>
      <c r="F29" s="62"/>
      <c r="G29" s="62"/>
      <c r="H29" s="62"/>
      <c r="I29" s="58"/>
      <c r="J29" s="58"/>
      <c r="K29" s="59"/>
      <c r="L29" s="60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</row>
    <row r="30" ht="35.25" customHeight="1">
      <c r="A30" s="53"/>
      <c r="B30" s="54"/>
      <c r="C30" s="55"/>
      <c r="D30" s="56"/>
      <c r="E30" s="56"/>
      <c r="F30" s="57"/>
      <c r="G30" s="57"/>
      <c r="H30" s="57"/>
      <c r="I30" s="58"/>
      <c r="J30" s="58"/>
      <c r="K30" s="59"/>
      <c r="L30" s="60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</row>
    <row r="31" ht="35.25" customHeight="1">
      <c r="A31" s="53"/>
      <c r="B31" s="54"/>
      <c r="C31" s="55"/>
      <c r="D31" s="61"/>
      <c r="E31" s="61"/>
      <c r="F31" s="62"/>
      <c r="G31" s="62"/>
      <c r="H31" s="62"/>
      <c r="I31" s="58"/>
      <c r="J31" s="58"/>
      <c r="K31" s="59"/>
      <c r="L31" s="60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</row>
    <row r="32" ht="35.25" customHeight="1">
      <c r="A32" s="53"/>
      <c r="B32" s="54"/>
      <c r="C32" s="55"/>
      <c r="D32" s="56"/>
      <c r="E32" s="56"/>
      <c r="F32" s="57"/>
      <c r="G32" s="57"/>
      <c r="H32" s="57"/>
      <c r="I32" s="58"/>
      <c r="J32" s="58"/>
      <c r="K32" s="59"/>
      <c r="L32" s="60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</row>
    <row r="33" ht="35.25" customHeight="1">
      <c r="A33" s="53"/>
      <c r="B33" s="54"/>
      <c r="C33" s="55"/>
      <c r="D33" s="61"/>
      <c r="E33" s="61"/>
      <c r="F33" s="62"/>
      <c r="G33" s="62"/>
      <c r="H33" s="62"/>
      <c r="I33" s="58"/>
      <c r="J33" s="58"/>
      <c r="K33" s="59"/>
      <c r="L33" s="60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</row>
    <row r="34" ht="35.25" customHeight="1">
      <c r="A34" s="53"/>
      <c r="B34" s="54"/>
      <c r="C34" s="55"/>
      <c r="D34" s="56"/>
      <c r="E34" s="56"/>
      <c r="F34" s="57"/>
      <c r="G34" s="57"/>
      <c r="H34" s="57"/>
      <c r="I34" s="58"/>
      <c r="J34" s="58"/>
      <c r="K34" s="59"/>
      <c r="L34" s="60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ht="35.25" customHeight="1">
      <c r="A35" s="53"/>
      <c r="B35" s="54"/>
      <c r="C35" s="55"/>
      <c r="D35" s="61"/>
      <c r="E35" s="61"/>
      <c r="F35" s="62"/>
      <c r="G35" s="62"/>
      <c r="H35" s="62"/>
      <c r="I35" s="58"/>
      <c r="J35" s="58"/>
      <c r="K35" s="59"/>
      <c r="L35" s="60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</row>
    <row r="36" ht="35.25" customHeight="1">
      <c r="A36" s="53"/>
      <c r="B36" s="54"/>
      <c r="C36" s="55"/>
      <c r="D36" s="56"/>
      <c r="E36" s="56"/>
      <c r="F36" s="57"/>
      <c r="G36" s="57"/>
      <c r="H36" s="57"/>
      <c r="I36" s="58"/>
      <c r="J36" s="58"/>
      <c r="K36" s="59"/>
      <c r="L36" s="60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ht="35.25" customHeight="1">
      <c r="A37" s="53"/>
      <c r="B37" s="54"/>
      <c r="C37" s="55"/>
      <c r="D37" s="61"/>
      <c r="E37" s="61"/>
      <c r="F37" s="62"/>
      <c r="G37" s="62"/>
      <c r="H37" s="62"/>
      <c r="I37" s="58"/>
      <c r="J37" s="58"/>
      <c r="K37" s="59"/>
      <c r="L37" s="60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ht="35.25" customHeight="1">
      <c r="A38" s="53"/>
      <c r="B38" s="54"/>
      <c r="C38" s="55"/>
      <c r="D38" s="56"/>
      <c r="E38" s="56"/>
      <c r="F38" s="57"/>
      <c r="G38" s="57"/>
      <c r="H38" s="57"/>
      <c r="I38" s="58"/>
      <c r="J38" s="58"/>
      <c r="K38" s="59"/>
      <c r="L38" s="60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ht="35.25" customHeight="1">
      <c r="A39" s="53"/>
      <c r="B39" s="54"/>
      <c r="C39" s="55"/>
      <c r="D39" s="61"/>
      <c r="E39" s="61"/>
      <c r="F39" s="62"/>
      <c r="G39" s="62"/>
      <c r="H39" s="62"/>
      <c r="I39" s="58"/>
      <c r="J39" s="58"/>
      <c r="K39" s="59"/>
      <c r="L39" s="60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</row>
    <row r="40" ht="35.25" customHeight="1">
      <c r="A40" s="53"/>
      <c r="B40" s="54"/>
      <c r="C40" s="55"/>
      <c r="D40" s="56"/>
      <c r="E40" s="56"/>
      <c r="F40" s="57"/>
      <c r="G40" s="57"/>
      <c r="H40" s="57"/>
      <c r="I40" s="58"/>
      <c r="J40" s="58"/>
      <c r="K40" s="59"/>
      <c r="L40" s="60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ht="35.25" customHeight="1">
      <c r="A41" s="53"/>
      <c r="B41" s="54"/>
      <c r="C41" s="55"/>
      <c r="D41" s="61"/>
      <c r="E41" s="61"/>
      <c r="F41" s="62"/>
      <c r="G41" s="62"/>
      <c r="H41" s="62"/>
      <c r="I41" s="58"/>
      <c r="J41" s="58"/>
      <c r="K41" s="59"/>
      <c r="L41" s="60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</row>
    <row r="42" ht="35.25" customHeight="1">
      <c r="A42" s="53"/>
      <c r="B42" s="54"/>
      <c r="C42" s="55"/>
      <c r="D42" s="56"/>
      <c r="E42" s="56"/>
      <c r="F42" s="57"/>
      <c r="G42" s="57"/>
      <c r="H42" s="57"/>
      <c r="I42" s="58"/>
      <c r="J42" s="58"/>
      <c r="K42" s="59"/>
      <c r="L42" s="60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ht="35.25" customHeight="1">
      <c r="A43" s="53"/>
      <c r="B43" s="54"/>
      <c r="C43" s="55"/>
      <c r="D43" s="61"/>
      <c r="E43" s="61"/>
      <c r="F43" s="62"/>
      <c r="G43" s="62"/>
      <c r="H43" s="62"/>
      <c r="I43" s="58"/>
      <c r="J43" s="58"/>
      <c r="K43" s="59"/>
      <c r="L43" s="60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ht="35.25" customHeight="1">
      <c r="A44" s="53"/>
      <c r="B44" s="54"/>
      <c r="C44" s="55"/>
      <c r="D44" s="56"/>
      <c r="E44" s="56"/>
      <c r="F44" s="57"/>
      <c r="G44" s="57"/>
      <c r="H44" s="57"/>
      <c r="I44" s="58"/>
      <c r="J44" s="58"/>
      <c r="K44" s="59"/>
      <c r="L44" s="60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5" ht="35.25" customHeight="1">
      <c r="A45" s="53"/>
      <c r="B45" s="54"/>
      <c r="C45" s="55"/>
      <c r="D45" s="61"/>
      <c r="E45" s="61"/>
      <c r="F45" s="62"/>
      <c r="G45" s="62"/>
      <c r="H45" s="62"/>
      <c r="I45" s="58"/>
      <c r="J45" s="58"/>
      <c r="K45" s="59"/>
      <c r="L45" s="60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</row>
    <row r="46" ht="35.25" customHeight="1">
      <c r="A46" s="53"/>
      <c r="B46" s="54"/>
      <c r="C46" s="55"/>
      <c r="D46" s="56"/>
      <c r="E46" s="56"/>
      <c r="F46" s="57"/>
      <c r="G46" s="57"/>
      <c r="H46" s="57"/>
      <c r="I46" s="58"/>
      <c r="J46" s="58"/>
      <c r="K46" s="59"/>
      <c r="L46" s="60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ht="35.25" customHeight="1">
      <c r="A47" s="53"/>
      <c r="B47" s="54"/>
      <c r="C47" s="55"/>
      <c r="D47" s="61"/>
      <c r="E47" s="61"/>
      <c r="F47" s="62"/>
      <c r="G47" s="62"/>
      <c r="H47" s="62"/>
      <c r="I47" s="58"/>
      <c r="J47" s="58"/>
      <c r="K47" s="59"/>
      <c r="L47" s="60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</row>
    <row r="48" ht="35.25" customHeight="1">
      <c r="A48" s="53"/>
      <c r="B48" s="54"/>
      <c r="C48" s="55"/>
      <c r="D48" s="56"/>
      <c r="E48" s="56"/>
      <c r="F48" s="57"/>
      <c r="G48" s="57"/>
      <c r="H48" s="57"/>
      <c r="I48" s="58"/>
      <c r="J48" s="58"/>
      <c r="K48" s="59"/>
      <c r="L48" s="60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</row>
    <row r="49" ht="35.25" customHeight="1">
      <c r="A49" s="53"/>
      <c r="B49" s="54"/>
      <c r="C49" s="55"/>
      <c r="D49" s="61"/>
      <c r="E49" s="61"/>
      <c r="F49" s="62"/>
      <c r="G49" s="62"/>
      <c r="H49" s="62"/>
      <c r="I49" s="58"/>
      <c r="J49" s="58"/>
      <c r="K49" s="59"/>
      <c r="L49" s="60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</row>
    <row r="50" ht="35.25" customHeight="1">
      <c r="A50" s="53"/>
      <c r="B50" s="54"/>
      <c r="C50" s="55"/>
      <c r="D50" s="56"/>
      <c r="E50" s="56"/>
      <c r="F50" s="57"/>
      <c r="G50" s="57"/>
      <c r="H50" s="57"/>
      <c r="I50" s="58"/>
      <c r="J50" s="58"/>
      <c r="K50" s="59"/>
      <c r="L50" s="60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</row>
    <row r="51" ht="35.25" customHeight="1">
      <c r="A51" s="53"/>
      <c r="B51" s="54"/>
      <c r="C51" s="55"/>
      <c r="D51" s="61"/>
      <c r="E51" s="61"/>
      <c r="F51" s="62"/>
      <c r="G51" s="62"/>
      <c r="H51" s="62"/>
      <c r="I51" s="58"/>
      <c r="J51" s="58"/>
      <c r="K51" s="59"/>
      <c r="L51" s="60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</row>
    <row r="52" ht="35.25" customHeight="1">
      <c r="A52" s="53"/>
      <c r="B52" s="54"/>
      <c r="C52" s="55"/>
      <c r="D52" s="56"/>
      <c r="E52" s="56"/>
      <c r="F52" s="57"/>
      <c r="G52" s="57"/>
      <c r="H52" s="57"/>
      <c r="I52" s="58"/>
      <c r="J52" s="58"/>
      <c r="K52" s="59"/>
      <c r="L52" s="60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</row>
    <row r="53" ht="35.25" customHeight="1">
      <c r="A53" s="53"/>
      <c r="B53" s="54"/>
      <c r="C53" s="55"/>
      <c r="D53" s="61"/>
      <c r="E53" s="61"/>
      <c r="F53" s="62"/>
      <c r="G53" s="62"/>
      <c r="H53" s="62"/>
      <c r="I53" s="58"/>
      <c r="J53" s="58"/>
      <c r="K53" s="59"/>
      <c r="L53" s="60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</row>
    <row r="54" ht="35.25" customHeight="1">
      <c r="A54" s="53"/>
      <c r="B54" s="54"/>
      <c r="C54" s="55"/>
      <c r="D54" s="56"/>
      <c r="E54" s="56"/>
      <c r="F54" s="57"/>
      <c r="G54" s="57"/>
      <c r="H54" s="57"/>
      <c r="I54" s="58"/>
      <c r="J54" s="58"/>
      <c r="K54" s="59"/>
      <c r="L54" s="60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ht="35.25" customHeight="1">
      <c r="A55" s="53"/>
      <c r="B55" s="54"/>
      <c r="C55" s="55"/>
      <c r="D55" s="61"/>
      <c r="E55" s="61"/>
      <c r="F55" s="62"/>
      <c r="G55" s="62"/>
      <c r="H55" s="62"/>
      <c r="I55" s="58"/>
      <c r="J55" s="58"/>
      <c r="K55" s="59"/>
      <c r="L55" s="60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ht="35.25" customHeight="1">
      <c r="A56" s="53"/>
      <c r="B56" s="54"/>
      <c r="C56" s="55"/>
      <c r="D56" s="56"/>
      <c r="E56" s="56"/>
      <c r="F56" s="57"/>
      <c r="G56" s="57"/>
      <c r="H56" s="57"/>
      <c r="I56" s="58"/>
      <c r="J56" s="58"/>
      <c r="K56" s="59"/>
      <c r="L56" s="60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</row>
    <row r="57" ht="35.25" customHeight="1">
      <c r="A57" s="53"/>
      <c r="B57" s="54"/>
      <c r="C57" s="55"/>
      <c r="D57" s="61"/>
      <c r="E57" s="61"/>
      <c r="F57" s="62"/>
      <c r="G57" s="62"/>
      <c r="H57" s="62"/>
      <c r="I57" s="58"/>
      <c r="J57" s="58"/>
      <c r="K57" s="59"/>
      <c r="L57" s="60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</row>
    <row r="58" ht="35.25" customHeight="1">
      <c r="A58" s="53"/>
      <c r="B58" s="54"/>
      <c r="C58" s="55"/>
      <c r="D58" s="56"/>
      <c r="E58" s="56"/>
      <c r="F58" s="57"/>
      <c r="G58" s="57"/>
      <c r="H58" s="57"/>
      <c r="I58" s="58"/>
      <c r="J58" s="58"/>
      <c r="K58" s="59"/>
      <c r="L58" s="60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</row>
    <row r="59" ht="35.25" customHeight="1">
      <c r="A59" s="53"/>
      <c r="B59" s="54"/>
      <c r="C59" s="55"/>
      <c r="D59" s="61"/>
      <c r="E59" s="61"/>
      <c r="F59" s="62"/>
      <c r="G59" s="62"/>
      <c r="H59" s="62"/>
      <c r="I59" s="58"/>
      <c r="J59" s="58"/>
      <c r="K59" s="59"/>
      <c r="L59" s="60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</row>
    <row r="60" ht="35.25" customHeight="1">
      <c r="A60" s="53"/>
      <c r="B60" s="54"/>
      <c r="C60" s="55"/>
      <c r="D60" s="56"/>
      <c r="E60" s="56"/>
      <c r="F60" s="57"/>
      <c r="G60" s="57"/>
      <c r="H60" s="57"/>
      <c r="I60" s="58"/>
      <c r="J60" s="58"/>
      <c r="K60" s="59"/>
      <c r="L60" s="60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</row>
    <row r="61" ht="35.25" customHeight="1">
      <c r="A61" s="53"/>
      <c r="B61" s="54"/>
      <c r="C61" s="55"/>
      <c r="D61" s="61"/>
      <c r="E61" s="61"/>
      <c r="F61" s="62"/>
      <c r="G61" s="62"/>
      <c r="H61" s="62"/>
      <c r="I61" s="58"/>
      <c r="J61" s="58"/>
      <c r="K61" s="59"/>
      <c r="L61" s="60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</row>
    <row r="62" ht="35.25" customHeight="1">
      <c r="A62" s="53"/>
      <c r="B62" s="54"/>
      <c r="C62" s="55"/>
      <c r="D62" s="56"/>
      <c r="E62" s="56"/>
      <c r="F62" s="57"/>
      <c r="G62" s="57"/>
      <c r="H62" s="57"/>
      <c r="I62" s="58"/>
      <c r="J62" s="58"/>
      <c r="K62" s="59"/>
      <c r="L62" s="60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</row>
    <row r="63" ht="35.25" customHeight="1">
      <c r="A63" s="53"/>
      <c r="B63" s="54"/>
      <c r="C63" s="55"/>
      <c r="D63" s="61"/>
      <c r="E63" s="61"/>
      <c r="F63" s="62"/>
      <c r="G63" s="62"/>
      <c r="H63" s="62"/>
      <c r="I63" s="58"/>
      <c r="J63" s="58"/>
      <c r="K63" s="59"/>
      <c r="L63" s="60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</row>
    <row r="64" ht="35.25" customHeight="1">
      <c r="A64" s="53"/>
      <c r="B64" s="54"/>
      <c r="C64" s="55"/>
      <c r="D64" s="56"/>
      <c r="E64" s="56"/>
      <c r="F64" s="57"/>
      <c r="G64" s="57"/>
      <c r="H64" s="57"/>
      <c r="I64" s="58"/>
      <c r="J64" s="58"/>
      <c r="K64" s="59"/>
      <c r="L64" s="60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</row>
    <row r="65" ht="35.25" customHeight="1">
      <c r="A65" s="53"/>
      <c r="B65" s="54"/>
      <c r="C65" s="55"/>
      <c r="D65" s="61"/>
      <c r="E65" s="61"/>
      <c r="F65" s="62"/>
      <c r="G65" s="62"/>
      <c r="H65" s="62"/>
      <c r="I65" s="58"/>
      <c r="J65" s="58"/>
      <c r="K65" s="59"/>
      <c r="L65" s="60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</row>
    <row r="66" ht="35.25" customHeight="1">
      <c r="A66" s="53"/>
      <c r="B66" s="54"/>
      <c r="C66" s="55"/>
      <c r="D66" s="56"/>
      <c r="E66" s="56"/>
      <c r="F66" s="57"/>
      <c r="G66" s="57"/>
      <c r="H66" s="57"/>
      <c r="I66" s="58"/>
      <c r="J66" s="58"/>
      <c r="K66" s="59"/>
      <c r="L66" s="60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</row>
    <row r="67" ht="35.25" customHeight="1">
      <c r="A67" s="53"/>
      <c r="B67" s="54"/>
      <c r="C67" s="55"/>
      <c r="D67" s="61"/>
      <c r="E67" s="61"/>
      <c r="F67" s="62"/>
      <c r="G67" s="62"/>
      <c r="H67" s="62"/>
      <c r="I67" s="58"/>
      <c r="J67" s="58"/>
      <c r="K67" s="59"/>
      <c r="L67" s="60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</row>
    <row r="68" ht="35.25" customHeight="1">
      <c r="A68" s="53"/>
      <c r="B68" s="54"/>
      <c r="C68" s="55"/>
      <c r="D68" s="56"/>
      <c r="E68" s="56"/>
      <c r="F68" s="57"/>
      <c r="G68" s="57"/>
      <c r="H68" s="57"/>
      <c r="I68" s="58"/>
      <c r="J68" s="58"/>
      <c r="K68" s="59"/>
      <c r="L68" s="60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</row>
    <row r="69" ht="35.25" customHeight="1">
      <c r="A69" s="53"/>
      <c r="B69" s="54"/>
      <c r="C69" s="55"/>
      <c r="D69" s="61"/>
      <c r="E69" s="61"/>
      <c r="F69" s="62"/>
      <c r="G69" s="62"/>
      <c r="H69" s="62"/>
      <c r="I69" s="58"/>
      <c r="J69" s="58"/>
      <c r="K69" s="59"/>
      <c r="L69" s="60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</row>
    <row r="70" ht="35.25" customHeight="1">
      <c r="A70" s="53"/>
      <c r="B70" s="54"/>
      <c r="C70" s="55"/>
      <c r="D70" s="56"/>
      <c r="E70" s="56"/>
      <c r="F70" s="57"/>
      <c r="G70" s="57"/>
      <c r="H70" s="57"/>
      <c r="I70" s="58"/>
      <c r="J70" s="58"/>
      <c r="K70" s="59"/>
      <c r="L70" s="60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</row>
    <row r="71" ht="35.25" customHeight="1">
      <c r="A71" s="53"/>
      <c r="B71" s="54"/>
      <c r="C71" s="55"/>
      <c r="D71" s="61"/>
      <c r="E71" s="61"/>
      <c r="F71" s="62"/>
      <c r="G71" s="62"/>
      <c r="H71" s="62"/>
      <c r="I71" s="58"/>
      <c r="J71" s="58"/>
      <c r="K71" s="59"/>
      <c r="L71" s="60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</row>
    <row r="72" ht="35.25" customHeight="1">
      <c r="A72" s="53"/>
      <c r="B72" s="54"/>
      <c r="C72" s="55"/>
      <c r="D72" s="56"/>
      <c r="E72" s="56"/>
      <c r="F72" s="57"/>
      <c r="G72" s="57"/>
      <c r="H72" s="57"/>
      <c r="I72" s="58"/>
      <c r="J72" s="58"/>
      <c r="K72" s="59"/>
      <c r="L72" s="60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ht="35.25" customHeight="1">
      <c r="A73" s="53"/>
      <c r="B73" s="54"/>
      <c r="C73" s="55"/>
      <c r="D73" s="61"/>
      <c r="E73" s="61"/>
      <c r="F73" s="62"/>
      <c r="G73" s="62"/>
      <c r="H73" s="62"/>
      <c r="I73" s="58"/>
      <c r="J73" s="58"/>
      <c r="K73" s="59"/>
      <c r="L73" s="60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</row>
    <row r="74" ht="35.25" customHeight="1">
      <c r="A74" s="53"/>
      <c r="B74" s="54"/>
      <c r="C74" s="55"/>
      <c r="D74" s="56"/>
      <c r="E74" s="56"/>
      <c r="F74" s="57"/>
      <c r="G74" s="57"/>
      <c r="H74" s="57"/>
      <c r="I74" s="58"/>
      <c r="J74" s="58"/>
      <c r="K74" s="59"/>
      <c r="L74" s="60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</row>
    <row r="75" ht="35.25" customHeight="1">
      <c r="A75" s="53"/>
      <c r="B75" s="54"/>
      <c r="C75" s="55"/>
      <c r="D75" s="61"/>
      <c r="E75" s="61"/>
      <c r="F75" s="62"/>
      <c r="G75" s="62"/>
      <c r="H75" s="62"/>
      <c r="I75" s="58"/>
      <c r="J75" s="58"/>
      <c r="K75" s="59"/>
      <c r="L75" s="60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</row>
    <row r="76" ht="35.25" customHeight="1">
      <c r="A76" s="53"/>
      <c r="B76" s="54"/>
      <c r="C76" s="55"/>
      <c r="D76" s="56"/>
      <c r="E76" s="56"/>
      <c r="F76" s="57"/>
      <c r="G76" s="57"/>
      <c r="H76" s="57"/>
      <c r="I76" s="58"/>
      <c r="J76" s="58"/>
      <c r="K76" s="59"/>
      <c r="L76" s="60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</row>
    <row r="77" ht="35.25" customHeight="1">
      <c r="A77" s="53"/>
      <c r="B77" s="54"/>
      <c r="C77" s="55"/>
      <c r="D77" s="61"/>
      <c r="E77" s="61"/>
      <c r="F77" s="62"/>
      <c r="G77" s="62"/>
      <c r="H77" s="62"/>
      <c r="I77" s="58"/>
      <c r="J77" s="58"/>
      <c r="K77" s="59"/>
      <c r="L77" s="60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</row>
    <row r="78" ht="35.25" customHeight="1">
      <c r="A78" s="53"/>
      <c r="B78" s="54"/>
      <c r="C78" s="55"/>
      <c r="D78" s="56"/>
      <c r="E78" s="56"/>
      <c r="F78" s="57"/>
      <c r="G78" s="57"/>
      <c r="H78" s="57"/>
      <c r="I78" s="58"/>
      <c r="J78" s="58"/>
      <c r="K78" s="59"/>
      <c r="L78" s="60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</row>
    <row r="79" ht="35.25" customHeight="1">
      <c r="A79" s="53"/>
      <c r="B79" s="54"/>
      <c r="C79" s="55"/>
      <c r="D79" s="61"/>
      <c r="E79" s="61"/>
      <c r="F79" s="62"/>
      <c r="G79" s="62"/>
      <c r="H79" s="62"/>
      <c r="I79" s="58"/>
      <c r="J79" s="58"/>
      <c r="K79" s="59"/>
      <c r="L79" s="60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</row>
    <row r="80" ht="35.25" customHeight="1">
      <c r="A80" s="53"/>
      <c r="B80" s="54"/>
      <c r="C80" s="55"/>
      <c r="D80" s="56"/>
      <c r="E80" s="56"/>
      <c r="F80" s="57"/>
      <c r="G80" s="57"/>
      <c r="H80" s="57"/>
      <c r="I80" s="58"/>
      <c r="J80" s="58"/>
      <c r="K80" s="59"/>
      <c r="L80" s="60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</row>
    <row r="81" ht="35.25" customHeight="1">
      <c r="A81" s="53"/>
      <c r="B81" s="54"/>
      <c r="C81" s="55"/>
      <c r="D81" s="61"/>
      <c r="E81" s="61"/>
      <c r="F81" s="62"/>
      <c r="G81" s="62"/>
      <c r="H81" s="62"/>
      <c r="I81" s="58"/>
      <c r="J81" s="58"/>
      <c r="K81" s="59"/>
      <c r="L81" s="60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</row>
    <row r="82" ht="35.25" customHeight="1">
      <c r="A82" s="53"/>
      <c r="B82" s="54"/>
      <c r="C82" s="55"/>
      <c r="D82" s="56"/>
      <c r="E82" s="56"/>
      <c r="F82" s="57"/>
      <c r="G82" s="57"/>
      <c r="H82" s="57"/>
      <c r="I82" s="58"/>
      <c r="J82" s="58"/>
      <c r="K82" s="59"/>
      <c r="L82" s="60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</row>
    <row r="83" ht="35.25" customHeight="1">
      <c r="A83" s="53"/>
      <c r="B83" s="54"/>
      <c r="C83" s="55"/>
      <c r="D83" s="61"/>
      <c r="E83" s="61"/>
      <c r="F83" s="62"/>
      <c r="G83" s="62"/>
      <c r="H83" s="62"/>
      <c r="I83" s="58"/>
      <c r="J83" s="58"/>
      <c r="K83" s="59"/>
      <c r="L83" s="60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</row>
    <row r="84" ht="35.25" customHeight="1">
      <c r="A84" s="53"/>
      <c r="B84" s="54"/>
      <c r="C84" s="55"/>
      <c r="D84" s="56"/>
      <c r="E84" s="56"/>
      <c r="F84" s="57"/>
      <c r="G84" s="57"/>
      <c r="H84" s="57"/>
      <c r="I84" s="58"/>
      <c r="J84" s="58"/>
      <c r="K84" s="59"/>
      <c r="L84" s="60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</row>
    <row r="85" ht="35.25" customHeight="1">
      <c r="A85" s="53"/>
      <c r="B85" s="54"/>
      <c r="C85" s="55"/>
      <c r="D85" s="61"/>
      <c r="E85" s="61"/>
      <c r="F85" s="62"/>
      <c r="G85" s="62"/>
      <c r="H85" s="62"/>
      <c r="I85" s="58"/>
      <c r="J85" s="58"/>
      <c r="K85" s="59"/>
      <c r="L85" s="60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</row>
    <row r="86" ht="35.25" customHeight="1">
      <c r="A86" s="53"/>
      <c r="B86" s="54"/>
      <c r="C86" s="55"/>
      <c r="D86" s="56"/>
      <c r="E86" s="56"/>
      <c r="F86" s="57"/>
      <c r="G86" s="57"/>
      <c r="H86" s="57"/>
      <c r="I86" s="58"/>
      <c r="J86" s="58"/>
      <c r="K86" s="59"/>
      <c r="L86" s="60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</row>
    <row r="87" ht="35.25" customHeight="1">
      <c r="A87" s="53"/>
      <c r="B87" s="54"/>
      <c r="C87" s="55"/>
      <c r="D87" s="61"/>
      <c r="E87" s="61"/>
      <c r="F87" s="62"/>
      <c r="G87" s="62"/>
      <c r="H87" s="62"/>
      <c r="I87" s="58"/>
      <c r="J87" s="58"/>
      <c r="K87" s="59"/>
      <c r="L87" s="60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ht="35.25" customHeight="1">
      <c r="A88" s="53"/>
      <c r="B88" s="54"/>
      <c r="C88" s="55"/>
      <c r="D88" s="56"/>
      <c r="E88" s="56"/>
      <c r="F88" s="57"/>
      <c r="G88" s="57"/>
      <c r="H88" s="57"/>
      <c r="I88" s="58"/>
      <c r="J88" s="58"/>
      <c r="K88" s="59"/>
      <c r="L88" s="60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ht="35.25" customHeight="1">
      <c r="A89" s="53"/>
      <c r="B89" s="54"/>
      <c r="C89" s="55"/>
      <c r="D89" s="61"/>
      <c r="E89" s="61"/>
      <c r="F89" s="62"/>
      <c r="G89" s="62"/>
      <c r="H89" s="62"/>
      <c r="I89" s="58"/>
      <c r="J89" s="58"/>
      <c r="K89" s="59"/>
      <c r="L89" s="60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</row>
    <row r="90" ht="35.25" customHeight="1">
      <c r="A90" s="53"/>
      <c r="B90" s="54"/>
      <c r="C90" s="55"/>
      <c r="D90" s="56"/>
      <c r="E90" s="56"/>
      <c r="F90" s="57"/>
      <c r="G90" s="57"/>
      <c r="H90" s="57"/>
      <c r="I90" s="58"/>
      <c r="J90" s="58"/>
      <c r="K90" s="59"/>
      <c r="L90" s="60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  <row r="91" ht="35.25" customHeight="1">
      <c r="A91" s="53"/>
      <c r="B91" s="54"/>
      <c r="C91" s="55"/>
      <c r="D91" s="61"/>
      <c r="E91" s="61"/>
      <c r="F91" s="62"/>
      <c r="G91" s="62"/>
      <c r="H91" s="62"/>
      <c r="I91" s="58"/>
      <c r="J91" s="58"/>
      <c r="K91" s="59"/>
      <c r="L91" s="60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</row>
    <row r="92" ht="35.25" customHeight="1">
      <c r="A92" s="53"/>
      <c r="B92" s="54"/>
      <c r="C92" s="55"/>
      <c r="D92" s="56"/>
      <c r="E92" s="56"/>
      <c r="F92" s="57"/>
      <c r="G92" s="57"/>
      <c r="H92" s="57"/>
      <c r="I92" s="58"/>
      <c r="J92" s="58"/>
      <c r="K92" s="59"/>
      <c r="L92" s="60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</row>
    <row r="93" ht="35.25" customHeight="1">
      <c r="A93" s="53"/>
      <c r="B93" s="54"/>
      <c r="C93" s="55"/>
      <c r="D93" s="61"/>
      <c r="E93" s="61"/>
      <c r="F93" s="62"/>
      <c r="G93" s="62"/>
      <c r="H93" s="62"/>
      <c r="I93" s="58"/>
      <c r="J93" s="58"/>
      <c r="K93" s="59"/>
      <c r="L93" s="60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</row>
    <row r="94" ht="35.25" customHeight="1">
      <c r="A94" s="63"/>
      <c r="B94" s="63"/>
      <c r="C94" s="63"/>
      <c r="D94" s="63"/>
      <c r="E94" s="63"/>
      <c r="F94" s="63"/>
      <c r="G94" s="63"/>
      <c r="H94" s="63"/>
      <c r="I94" s="53"/>
      <c r="J94" s="63"/>
      <c r="K94" s="59"/>
      <c r="L94" s="60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</row>
    <row r="95" ht="35.25" customHeight="1">
      <c r="A95" s="63"/>
      <c r="B95" s="63"/>
      <c r="C95" s="63"/>
      <c r="D95" s="63"/>
      <c r="E95" s="63"/>
      <c r="F95" s="63"/>
      <c r="G95" s="63"/>
      <c r="H95" s="63"/>
      <c r="I95" s="53"/>
      <c r="J95" s="63"/>
      <c r="K95" s="59"/>
      <c r="L95" s="60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</row>
    <row r="96" ht="35.25" customHeight="1">
      <c r="A96" s="63"/>
      <c r="B96" s="63"/>
      <c r="C96" s="63"/>
      <c r="D96" s="63"/>
      <c r="E96" s="63"/>
      <c r="F96" s="63"/>
      <c r="G96" s="63"/>
      <c r="H96" s="63"/>
      <c r="I96" s="53"/>
      <c r="J96" s="63"/>
      <c r="K96" s="59"/>
      <c r="L96" s="60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</row>
    <row r="97" ht="35.25" customHeight="1">
      <c r="A97" s="63"/>
      <c r="B97" s="63"/>
      <c r="C97" s="63"/>
      <c r="D97" s="63"/>
      <c r="E97" s="63"/>
      <c r="F97" s="63"/>
      <c r="G97" s="63"/>
      <c r="H97" s="63"/>
      <c r="I97" s="53"/>
      <c r="J97" s="63"/>
      <c r="K97" s="59"/>
      <c r="L97" s="60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</row>
    <row r="98" ht="35.25" customHeight="1">
      <c r="A98" s="63"/>
      <c r="B98" s="63"/>
      <c r="C98" s="63"/>
      <c r="D98" s="63"/>
      <c r="E98" s="63"/>
      <c r="F98" s="63"/>
      <c r="G98" s="63"/>
      <c r="H98" s="63"/>
      <c r="I98" s="53"/>
      <c r="J98" s="63"/>
      <c r="K98" s="59"/>
      <c r="L98" s="60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</row>
    <row r="99" ht="35.25" customHeight="1">
      <c r="A99" s="63"/>
      <c r="B99" s="63"/>
      <c r="C99" s="63"/>
      <c r="D99" s="63"/>
      <c r="E99" s="63"/>
      <c r="F99" s="63"/>
      <c r="G99" s="63"/>
      <c r="H99" s="63"/>
      <c r="I99" s="53"/>
      <c r="J99" s="63"/>
      <c r="K99" s="59"/>
      <c r="L99" s="60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</row>
    <row r="100" ht="35.25" customHeight="1">
      <c r="A100" s="63"/>
      <c r="B100" s="63"/>
      <c r="C100" s="63"/>
      <c r="D100" s="63"/>
      <c r="E100" s="63"/>
      <c r="F100" s="63"/>
      <c r="G100" s="63"/>
      <c r="H100" s="63"/>
      <c r="I100" s="53"/>
      <c r="J100" s="63"/>
      <c r="K100" s="59"/>
      <c r="L100" s="60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</row>
    <row r="101" ht="35.25" customHeight="1">
      <c r="A101" s="63"/>
      <c r="B101" s="63"/>
      <c r="C101" s="63"/>
      <c r="D101" s="63"/>
      <c r="E101" s="63"/>
      <c r="F101" s="63"/>
      <c r="G101" s="63"/>
      <c r="H101" s="63"/>
      <c r="I101" s="53"/>
      <c r="J101" s="63"/>
      <c r="K101" s="59"/>
      <c r="L101" s="60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</row>
    <row r="102" ht="35.25" customHeight="1">
      <c r="A102" s="63"/>
      <c r="B102" s="63"/>
      <c r="C102" s="63"/>
      <c r="D102" s="63"/>
      <c r="E102" s="63"/>
      <c r="F102" s="63"/>
      <c r="G102" s="63"/>
      <c r="H102" s="63"/>
      <c r="I102" s="53"/>
      <c r="J102" s="63"/>
      <c r="K102" s="59"/>
      <c r="L102" s="60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</row>
    <row r="103" ht="35.25" customHeight="1">
      <c r="A103" s="63"/>
      <c r="B103" s="63"/>
      <c r="C103" s="63"/>
      <c r="D103" s="63"/>
      <c r="E103" s="63"/>
      <c r="F103" s="63"/>
      <c r="G103" s="63"/>
      <c r="H103" s="63"/>
      <c r="I103" s="53"/>
      <c r="J103" s="63"/>
      <c r="K103" s="59"/>
      <c r="L103" s="60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</row>
    <row r="104" ht="35.25" customHeight="1">
      <c r="A104" s="63"/>
      <c r="B104" s="63"/>
      <c r="C104" s="63"/>
      <c r="D104" s="63"/>
      <c r="E104" s="63"/>
      <c r="F104" s="63"/>
      <c r="G104" s="63"/>
      <c r="H104" s="63"/>
      <c r="I104" s="53"/>
      <c r="J104" s="63"/>
      <c r="K104" s="59"/>
      <c r="L104" s="60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</row>
    <row r="105" ht="35.25" customHeight="1">
      <c r="A105" s="63"/>
      <c r="B105" s="63"/>
      <c r="C105" s="63"/>
      <c r="D105" s="63"/>
      <c r="E105" s="63"/>
      <c r="F105" s="63"/>
      <c r="G105" s="63"/>
      <c r="H105" s="63"/>
      <c r="I105" s="53"/>
      <c r="J105" s="63"/>
      <c r="K105" s="59"/>
      <c r="L105" s="60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</row>
    <row r="106" ht="35.25" customHeight="1">
      <c r="A106" s="63"/>
      <c r="B106" s="63"/>
      <c r="C106" s="63"/>
      <c r="D106" s="63"/>
      <c r="E106" s="63"/>
      <c r="F106" s="63"/>
      <c r="G106" s="63"/>
      <c r="H106" s="63"/>
      <c r="I106" s="53"/>
      <c r="J106" s="63"/>
      <c r="K106" s="59"/>
      <c r="L106" s="60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</row>
    <row r="107" ht="35.25" customHeight="1">
      <c r="A107" s="63"/>
      <c r="B107" s="63"/>
      <c r="C107" s="63"/>
      <c r="D107" s="63"/>
      <c r="E107" s="63"/>
      <c r="F107" s="63"/>
      <c r="G107" s="63"/>
      <c r="H107" s="63"/>
      <c r="I107" s="53"/>
      <c r="J107" s="63"/>
      <c r="K107" s="59"/>
      <c r="L107" s="60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</row>
    <row r="108" ht="35.25" customHeight="1">
      <c r="A108" s="63"/>
      <c r="B108" s="63"/>
      <c r="C108" s="63"/>
      <c r="D108" s="63"/>
      <c r="E108" s="63"/>
      <c r="F108" s="63"/>
      <c r="G108" s="63"/>
      <c r="H108" s="63"/>
      <c r="I108" s="53"/>
      <c r="J108" s="63"/>
      <c r="K108" s="59"/>
      <c r="L108" s="60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</row>
    <row r="109" ht="35.25" customHeight="1">
      <c r="A109" s="63"/>
      <c r="B109" s="63"/>
      <c r="C109" s="63"/>
      <c r="D109" s="63"/>
      <c r="E109" s="63"/>
      <c r="F109" s="63"/>
      <c r="G109" s="63"/>
      <c r="H109" s="63"/>
      <c r="I109" s="53"/>
      <c r="J109" s="63"/>
      <c r="K109" s="59"/>
      <c r="L109" s="60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</row>
    <row r="110" ht="35.25" customHeight="1">
      <c r="A110" s="63"/>
      <c r="B110" s="63"/>
      <c r="C110" s="63"/>
      <c r="D110" s="63"/>
      <c r="E110" s="63"/>
      <c r="F110" s="63"/>
      <c r="G110" s="63"/>
      <c r="H110" s="63"/>
      <c r="I110" s="53"/>
      <c r="J110" s="63"/>
      <c r="K110" s="59"/>
      <c r="L110" s="60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</row>
    <row r="111" ht="35.25" customHeight="1">
      <c r="A111" s="63"/>
      <c r="B111" s="63"/>
      <c r="C111" s="63"/>
      <c r="D111" s="63"/>
      <c r="E111" s="63"/>
      <c r="F111" s="63"/>
      <c r="G111" s="63"/>
      <c r="H111" s="63"/>
      <c r="I111" s="53"/>
      <c r="J111" s="63"/>
      <c r="K111" s="59"/>
      <c r="L111" s="60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</row>
    <row r="112" ht="35.25" customHeight="1">
      <c r="A112" s="63"/>
      <c r="B112" s="63"/>
      <c r="C112" s="63"/>
      <c r="D112" s="63"/>
      <c r="E112" s="63"/>
      <c r="F112" s="63"/>
      <c r="G112" s="63"/>
      <c r="H112" s="63"/>
      <c r="I112" s="53"/>
      <c r="J112" s="63"/>
      <c r="K112" s="59"/>
      <c r="L112" s="60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</row>
    <row r="113" ht="35.25" customHeight="1">
      <c r="A113" s="63"/>
      <c r="B113" s="63"/>
      <c r="C113" s="63"/>
      <c r="D113" s="63"/>
      <c r="E113" s="63"/>
      <c r="F113" s="63"/>
      <c r="G113" s="63"/>
      <c r="H113" s="63"/>
      <c r="I113" s="53"/>
      <c r="J113" s="63"/>
      <c r="K113" s="59"/>
      <c r="L113" s="60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</row>
    <row r="114" ht="35.25" customHeight="1">
      <c r="A114" s="63"/>
      <c r="B114" s="63"/>
      <c r="C114" s="63"/>
      <c r="D114" s="63"/>
      <c r="E114" s="63"/>
      <c r="F114" s="63"/>
      <c r="G114" s="63"/>
      <c r="H114" s="63"/>
      <c r="I114" s="53"/>
      <c r="J114" s="63"/>
      <c r="K114" s="59"/>
      <c r="L114" s="60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</row>
    <row r="115" ht="35.25" customHeight="1">
      <c r="A115" s="63"/>
      <c r="B115" s="63"/>
      <c r="C115" s="63"/>
      <c r="D115" s="63"/>
      <c r="E115" s="63"/>
      <c r="F115" s="63"/>
      <c r="G115" s="63"/>
      <c r="H115" s="63"/>
      <c r="I115" s="53"/>
      <c r="J115" s="63"/>
      <c r="K115" s="59"/>
      <c r="L115" s="60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</row>
    <row r="116" ht="35.25" customHeight="1">
      <c r="A116" s="63"/>
      <c r="B116" s="63"/>
      <c r="C116" s="63"/>
      <c r="D116" s="63"/>
      <c r="E116" s="63"/>
      <c r="F116" s="63"/>
      <c r="G116" s="63"/>
      <c r="H116" s="63"/>
      <c r="I116" s="53"/>
      <c r="J116" s="63"/>
      <c r="K116" s="59"/>
      <c r="L116" s="60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</row>
    <row r="117" ht="35.25" customHeight="1">
      <c r="A117" s="63"/>
      <c r="B117" s="63"/>
      <c r="C117" s="63"/>
      <c r="D117" s="63"/>
      <c r="E117" s="63"/>
      <c r="F117" s="63"/>
      <c r="G117" s="63"/>
      <c r="H117" s="63"/>
      <c r="I117" s="53"/>
      <c r="J117" s="63"/>
      <c r="K117" s="59"/>
      <c r="L117" s="60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</row>
    <row r="118" ht="35.25" customHeight="1">
      <c r="A118" s="63"/>
      <c r="B118" s="63"/>
      <c r="C118" s="63"/>
      <c r="D118" s="63"/>
      <c r="E118" s="63"/>
      <c r="F118" s="63"/>
      <c r="G118" s="63"/>
      <c r="H118" s="63"/>
      <c r="I118" s="53"/>
      <c r="J118" s="63"/>
      <c r="K118" s="59"/>
      <c r="L118" s="60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</row>
    <row r="119" ht="35.25" customHeight="1">
      <c r="A119" s="63"/>
      <c r="B119" s="63"/>
      <c r="C119" s="63"/>
      <c r="D119" s="63"/>
      <c r="E119" s="63"/>
      <c r="F119" s="63"/>
      <c r="G119" s="63"/>
      <c r="H119" s="63"/>
      <c r="I119" s="53"/>
      <c r="J119" s="63"/>
      <c r="K119" s="59"/>
      <c r="L119" s="60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</row>
    <row r="120" ht="35.25" customHeight="1">
      <c r="A120" s="63"/>
      <c r="B120" s="63"/>
      <c r="C120" s="63"/>
      <c r="D120" s="63"/>
      <c r="E120" s="63"/>
      <c r="F120" s="63"/>
      <c r="G120" s="63"/>
      <c r="H120" s="63"/>
      <c r="I120" s="53"/>
      <c r="J120" s="63"/>
      <c r="K120" s="59"/>
      <c r="L120" s="60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</row>
    <row r="121" ht="35.25" customHeight="1">
      <c r="A121" s="63"/>
      <c r="B121" s="63"/>
      <c r="C121" s="63"/>
      <c r="D121" s="63"/>
      <c r="E121" s="63"/>
      <c r="F121" s="63"/>
      <c r="G121" s="63"/>
      <c r="H121" s="63"/>
      <c r="I121" s="53"/>
      <c r="J121" s="63"/>
      <c r="K121" s="59"/>
      <c r="L121" s="60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</row>
    <row r="122" ht="35.25" customHeight="1">
      <c r="A122" s="63"/>
      <c r="B122" s="63"/>
      <c r="C122" s="63"/>
      <c r="D122" s="63"/>
      <c r="E122" s="63"/>
      <c r="F122" s="63"/>
      <c r="G122" s="63"/>
      <c r="H122" s="63"/>
      <c r="I122" s="53"/>
      <c r="J122" s="63"/>
      <c r="K122" s="59"/>
      <c r="L122" s="60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</row>
    <row r="123" ht="35.25" customHeight="1">
      <c r="A123" s="63"/>
      <c r="B123" s="63"/>
      <c r="C123" s="63"/>
      <c r="D123" s="63"/>
      <c r="E123" s="63"/>
      <c r="F123" s="63"/>
      <c r="G123" s="63"/>
      <c r="H123" s="63"/>
      <c r="I123" s="53"/>
      <c r="J123" s="63"/>
      <c r="K123" s="59"/>
      <c r="L123" s="60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</row>
    <row r="124" ht="35.25" customHeight="1">
      <c r="A124" s="63"/>
      <c r="B124" s="63"/>
      <c r="C124" s="63"/>
      <c r="D124" s="63"/>
      <c r="E124" s="63"/>
      <c r="F124" s="63"/>
      <c r="G124" s="63"/>
      <c r="H124" s="63"/>
      <c r="I124" s="53"/>
      <c r="J124" s="63"/>
      <c r="K124" s="59"/>
      <c r="L124" s="60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</row>
    <row r="125" ht="35.25" customHeight="1">
      <c r="A125" s="63"/>
      <c r="B125" s="63"/>
      <c r="C125" s="63"/>
      <c r="D125" s="63"/>
      <c r="E125" s="63"/>
      <c r="F125" s="63"/>
      <c r="G125" s="63"/>
      <c r="H125" s="63"/>
      <c r="I125" s="53"/>
      <c r="J125" s="63"/>
      <c r="K125" s="59"/>
      <c r="L125" s="60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</row>
    <row r="126" ht="35.25" customHeight="1">
      <c r="A126" s="63"/>
      <c r="B126" s="63"/>
      <c r="C126" s="63"/>
      <c r="D126" s="63"/>
      <c r="E126" s="63"/>
      <c r="F126" s="63"/>
      <c r="G126" s="63"/>
      <c r="H126" s="63"/>
      <c r="I126" s="53"/>
      <c r="J126" s="63"/>
      <c r="K126" s="59"/>
      <c r="L126" s="60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</row>
    <row r="127" ht="35.25" customHeight="1">
      <c r="A127" s="63"/>
      <c r="B127" s="63"/>
      <c r="C127" s="63"/>
      <c r="D127" s="63"/>
      <c r="E127" s="63"/>
      <c r="F127" s="63"/>
      <c r="G127" s="63"/>
      <c r="H127" s="63"/>
      <c r="I127" s="53"/>
      <c r="J127" s="63"/>
      <c r="K127" s="59"/>
      <c r="L127" s="60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</row>
    <row r="128" ht="35.25" customHeight="1">
      <c r="A128" s="63"/>
      <c r="B128" s="63"/>
      <c r="C128" s="63"/>
      <c r="D128" s="63"/>
      <c r="E128" s="63"/>
      <c r="F128" s="63"/>
      <c r="G128" s="63"/>
      <c r="H128" s="63"/>
      <c r="I128" s="53"/>
      <c r="J128" s="63"/>
      <c r="K128" s="59"/>
      <c r="L128" s="60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</row>
    <row r="129" ht="35.25" customHeight="1">
      <c r="A129" s="63"/>
      <c r="B129" s="63"/>
      <c r="C129" s="63"/>
      <c r="D129" s="63"/>
      <c r="E129" s="63"/>
      <c r="F129" s="63"/>
      <c r="G129" s="63"/>
      <c r="H129" s="63"/>
      <c r="I129" s="53"/>
      <c r="J129" s="63"/>
      <c r="K129" s="59"/>
      <c r="L129" s="60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</row>
    <row r="130" ht="35.25" customHeight="1">
      <c r="A130" s="63"/>
      <c r="B130" s="63"/>
      <c r="C130" s="63"/>
      <c r="D130" s="63"/>
      <c r="E130" s="63"/>
      <c r="F130" s="63"/>
      <c r="G130" s="63"/>
      <c r="H130" s="63"/>
      <c r="I130" s="53"/>
      <c r="J130" s="63"/>
      <c r="K130" s="59"/>
      <c r="L130" s="60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</row>
    <row r="131" ht="35.25" customHeight="1">
      <c r="A131" s="63"/>
      <c r="B131" s="63"/>
      <c r="C131" s="63"/>
      <c r="D131" s="63"/>
      <c r="E131" s="63"/>
      <c r="F131" s="63"/>
      <c r="G131" s="63"/>
      <c r="H131" s="63"/>
      <c r="I131" s="53"/>
      <c r="J131" s="63"/>
      <c r="K131" s="59"/>
      <c r="L131" s="60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</row>
    <row r="132" ht="35.25" customHeight="1">
      <c r="A132" s="63"/>
      <c r="B132" s="63"/>
      <c r="C132" s="63"/>
      <c r="D132" s="63"/>
      <c r="E132" s="63"/>
      <c r="F132" s="63"/>
      <c r="G132" s="63"/>
      <c r="H132" s="63"/>
      <c r="I132" s="53"/>
      <c r="J132" s="63"/>
      <c r="K132" s="59"/>
      <c r="L132" s="60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</row>
    <row r="133" ht="35.25" customHeight="1">
      <c r="A133" s="63"/>
      <c r="B133" s="63"/>
      <c r="C133" s="63"/>
      <c r="D133" s="63"/>
      <c r="E133" s="63"/>
      <c r="F133" s="63"/>
      <c r="G133" s="63"/>
      <c r="H133" s="63"/>
      <c r="I133" s="53"/>
      <c r="J133" s="63"/>
      <c r="K133" s="59"/>
      <c r="L133" s="60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</row>
    <row r="134" ht="35.25" customHeight="1">
      <c r="A134" s="63"/>
      <c r="B134" s="63"/>
      <c r="C134" s="63"/>
      <c r="D134" s="63"/>
      <c r="E134" s="63"/>
      <c r="F134" s="63"/>
      <c r="G134" s="63"/>
      <c r="H134" s="63"/>
      <c r="I134" s="53"/>
      <c r="J134" s="63"/>
      <c r="K134" s="59"/>
      <c r="L134" s="60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</row>
    <row r="135" ht="35.25" customHeight="1">
      <c r="A135" s="63"/>
      <c r="B135" s="63"/>
      <c r="C135" s="63"/>
      <c r="D135" s="63"/>
      <c r="E135" s="63"/>
      <c r="F135" s="63"/>
      <c r="G135" s="63"/>
      <c r="H135" s="63"/>
      <c r="I135" s="53"/>
      <c r="J135" s="63"/>
      <c r="K135" s="59"/>
      <c r="L135" s="60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</row>
    <row r="136" ht="35.25" customHeight="1">
      <c r="A136" s="63"/>
      <c r="B136" s="63"/>
      <c r="C136" s="63"/>
      <c r="D136" s="63"/>
      <c r="E136" s="63"/>
      <c r="F136" s="63"/>
      <c r="G136" s="63"/>
      <c r="H136" s="63"/>
      <c r="I136" s="53"/>
      <c r="J136" s="63"/>
      <c r="K136" s="59"/>
      <c r="L136" s="60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</row>
    <row r="137" ht="35.25" customHeight="1">
      <c r="A137" s="63"/>
      <c r="B137" s="63"/>
      <c r="C137" s="63"/>
      <c r="D137" s="63"/>
      <c r="E137" s="63"/>
      <c r="F137" s="63"/>
      <c r="G137" s="63"/>
      <c r="H137" s="63"/>
      <c r="I137" s="53"/>
      <c r="J137" s="63"/>
      <c r="K137" s="59"/>
      <c r="L137" s="60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</row>
    <row r="138" ht="35.25" customHeight="1">
      <c r="A138" s="63"/>
      <c r="B138" s="63"/>
      <c r="C138" s="63"/>
      <c r="D138" s="63"/>
      <c r="E138" s="63"/>
      <c r="F138" s="63"/>
      <c r="G138" s="63"/>
      <c r="H138" s="63"/>
      <c r="I138" s="53"/>
      <c r="J138" s="63"/>
      <c r="K138" s="59"/>
      <c r="L138" s="60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</row>
    <row r="139" ht="35.25" customHeight="1">
      <c r="A139" s="63"/>
      <c r="B139" s="63"/>
      <c r="C139" s="63"/>
      <c r="D139" s="63"/>
      <c r="E139" s="63"/>
      <c r="F139" s="63"/>
      <c r="G139" s="63"/>
      <c r="H139" s="63"/>
      <c r="I139" s="53"/>
      <c r="J139" s="63"/>
      <c r="K139" s="59"/>
      <c r="L139" s="60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</row>
    <row r="140" ht="35.25" customHeight="1">
      <c r="A140" s="63"/>
      <c r="B140" s="63"/>
      <c r="C140" s="63"/>
      <c r="D140" s="63"/>
      <c r="E140" s="63"/>
      <c r="F140" s="63"/>
      <c r="G140" s="63"/>
      <c r="H140" s="63"/>
      <c r="I140" s="53"/>
      <c r="J140" s="63"/>
      <c r="K140" s="59"/>
      <c r="L140" s="60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</row>
    <row r="141" ht="35.25" customHeight="1">
      <c r="A141" s="63"/>
      <c r="B141" s="63"/>
      <c r="C141" s="63"/>
      <c r="D141" s="63"/>
      <c r="E141" s="63"/>
      <c r="F141" s="63"/>
      <c r="G141" s="63"/>
      <c r="H141" s="63"/>
      <c r="I141" s="53"/>
      <c r="J141" s="63"/>
      <c r="K141" s="59"/>
      <c r="L141" s="60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</row>
    <row r="142" ht="35.25" customHeight="1">
      <c r="A142" s="63"/>
      <c r="B142" s="63"/>
      <c r="C142" s="63"/>
      <c r="D142" s="63"/>
      <c r="E142" s="63"/>
      <c r="F142" s="63"/>
      <c r="G142" s="63"/>
      <c r="H142" s="63"/>
      <c r="I142" s="53"/>
      <c r="J142" s="63"/>
      <c r="K142" s="59"/>
      <c r="L142" s="60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</row>
    <row r="143" ht="35.25" customHeight="1">
      <c r="A143" s="63"/>
      <c r="B143" s="63"/>
      <c r="C143" s="63"/>
      <c r="D143" s="63"/>
      <c r="E143" s="63"/>
      <c r="F143" s="63"/>
      <c r="G143" s="63"/>
      <c r="H143" s="63"/>
      <c r="I143" s="53"/>
      <c r="J143" s="63"/>
      <c r="K143" s="59"/>
      <c r="L143" s="60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</row>
    <row r="144" ht="35.25" customHeight="1">
      <c r="A144" s="63"/>
      <c r="B144" s="63"/>
      <c r="C144" s="63"/>
      <c r="D144" s="63"/>
      <c r="E144" s="63"/>
      <c r="F144" s="63"/>
      <c r="G144" s="63"/>
      <c r="H144" s="63"/>
      <c r="I144" s="53"/>
      <c r="J144" s="63"/>
      <c r="K144" s="59"/>
      <c r="L144" s="60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</row>
    <row r="145" ht="35.25" customHeight="1">
      <c r="A145" s="63"/>
      <c r="B145" s="63"/>
      <c r="C145" s="63"/>
      <c r="D145" s="63"/>
      <c r="E145" s="63"/>
      <c r="F145" s="63"/>
      <c r="G145" s="63"/>
      <c r="H145" s="63"/>
      <c r="I145" s="53"/>
      <c r="J145" s="63"/>
      <c r="K145" s="59"/>
      <c r="L145" s="60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</row>
    <row r="146" ht="35.25" customHeight="1">
      <c r="A146" s="63"/>
      <c r="B146" s="63"/>
      <c r="C146" s="63"/>
      <c r="D146" s="63"/>
      <c r="E146" s="63"/>
      <c r="F146" s="63"/>
      <c r="G146" s="63"/>
      <c r="H146" s="63"/>
      <c r="I146" s="53"/>
      <c r="J146" s="63"/>
      <c r="K146" s="59"/>
      <c r="L146" s="60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</row>
    <row r="147" ht="35.25" customHeight="1">
      <c r="A147" s="63"/>
      <c r="B147" s="63"/>
      <c r="C147" s="63"/>
      <c r="D147" s="63"/>
      <c r="E147" s="63"/>
      <c r="F147" s="63"/>
      <c r="G147" s="63"/>
      <c r="H147" s="63"/>
      <c r="I147" s="53"/>
      <c r="J147" s="63"/>
      <c r="K147" s="59"/>
      <c r="L147" s="60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</row>
    <row r="148" ht="35.25" customHeight="1">
      <c r="A148" s="63"/>
      <c r="B148" s="63"/>
      <c r="C148" s="63"/>
      <c r="D148" s="63"/>
      <c r="E148" s="63"/>
      <c r="F148" s="63"/>
      <c r="G148" s="63"/>
      <c r="H148" s="63"/>
      <c r="I148" s="53"/>
      <c r="J148" s="63"/>
      <c r="K148" s="59"/>
      <c r="L148" s="60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</row>
    <row r="149" ht="35.25" customHeight="1">
      <c r="A149" s="63"/>
      <c r="B149" s="63"/>
      <c r="C149" s="63"/>
      <c r="D149" s="63"/>
      <c r="E149" s="63"/>
      <c r="F149" s="63"/>
      <c r="G149" s="63"/>
      <c r="H149" s="63"/>
      <c r="I149" s="53"/>
      <c r="J149" s="63"/>
      <c r="K149" s="59"/>
      <c r="L149" s="60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</row>
    <row r="150" ht="35.25" customHeight="1">
      <c r="A150" s="63"/>
      <c r="B150" s="63"/>
      <c r="C150" s="63"/>
      <c r="D150" s="63"/>
      <c r="E150" s="63"/>
      <c r="F150" s="63"/>
      <c r="G150" s="63"/>
      <c r="H150" s="63"/>
      <c r="I150" s="53"/>
      <c r="J150" s="63"/>
      <c r="K150" s="59"/>
      <c r="L150" s="60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</row>
    <row r="151" ht="35.25" customHeight="1">
      <c r="A151" s="63"/>
      <c r="B151" s="63"/>
      <c r="C151" s="63"/>
      <c r="D151" s="63"/>
      <c r="E151" s="63"/>
      <c r="F151" s="63"/>
      <c r="G151" s="63"/>
      <c r="H151" s="63"/>
      <c r="I151" s="53"/>
      <c r="J151" s="63"/>
      <c r="K151" s="59"/>
      <c r="L151" s="60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</row>
    <row r="152" ht="35.25" customHeight="1">
      <c r="A152" s="63"/>
      <c r="B152" s="63"/>
      <c r="C152" s="63"/>
      <c r="D152" s="63"/>
      <c r="E152" s="63"/>
      <c r="F152" s="63"/>
      <c r="G152" s="63"/>
      <c r="H152" s="63"/>
      <c r="I152" s="53"/>
      <c r="J152" s="63"/>
      <c r="K152" s="59"/>
      <c r="L152" s="60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</row>
    <row r="153" ht="35.25" customHeight="1">
      <c r="A153" s="63"/>
      <c r="B153" s="63"/>
      <c r="C153" s="63"/>
      <c r="D153" s="63"/>
      <c r="E153" s="63"/>
      <c r="F153" s="63"/>
      <c r="G153" s="63"/>
      <c r="H153" s="63"/>
      <c r="I153" s="53"/>
      <c r="J153" s="63"/>
      <c r="K153" s="59"/>
      <c r="L153" s="60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</row>
    <row r="154" ht="35.25" customHeight="1">
      <c r="A154" s="63"/>
      <c r="B154" s="63"/>
      <c r="C154" s="63"/>
      <c r="D154" s="63"/>
      <c r="E154" s="63"/>
      <c r="F154" s="63"/>
      <c r="G154" s="63"/>
      <c r="H154" s="63"/>
      <c r="I154" s="53"/>
      <c r="J154" s="63"/>
      <c r="K154" s="59"/>
      <c r="L154" s="60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</row>
    <row r="155" ht="35.25" customHeight="1">
      <c r="A155" s="63"/>
      <c r="B155" s="63"/>
      <c r="C155" s="63"/>
      <c r="D155" s="63"/>
      <c r="E155" s="63"/>
      <c r="F155" s="63"/>
      <c r="G155" s="63"/>
      <c r="H155" s="63"/>
      <c r="I155" s="53"/>
      <c r="J155" s="63"/>
      <c r="K155" s="59"/>
      <c r="L155" s="60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</row>
    <row r="156" ht="35.25" customHeight="1">
      <c r="A156" s="63"/>
      <c r="B156" s="63"/>
      <c r="C156" s="63"/>
      <c r="D156" s="63"/>
      <c r="E156" s="63"/>
      <c r="F156" s="63"/>
      <c r="G156" s="63"/>
      <c r="H156" s="63"/>
      <c r="I156" s="53"/>
      <c r="J156" s="63"/>
      <c r="K156" s="59"/>
      <c r="L156" s="60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</row>
    <row r="157" ht="35.25" customHeight="1">
      <c r="A157" s="63"/>
      <c r="B157" s="63"/>
      <c r="C157" s="63"/>
      <c r="D157" s="63"/>
      <c r="E157" s="63"/>
      <c r="F157" s="63"/>
      <c r="G157" s="63"/>
      <c r="H157" s="63"/>
      <c r="I157" s="53"/>
      <c r="J157" s="63"/>
      <c r="K157" s="59"/>
      <c r="L157" s="60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</row>
    <row r="158" ht="35.25" customHeight="1">
      <c r="A158" s="63"/>
      <c r="B158" s="63"/>
      <c r="C158" s="63"/>
      <c r="D158" s="63"/>
      <c r="E158" s="63"/>
      <c r="F158" s="63"/>
      <c r="G158" s="63"/>
      <c r="H158" s="63"/>
      <c r="I158" s="53"/>
      <c r="J158" s="63"/>
      <c r="K158" s="59"/>
      <c r="L158" s="60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</row>
    <row r="159" ht="35.25" customHeight="1">
      <c r="A159" s="63"/>
      <c r="B159" s="63"/>
      <c r="C159" s="63"/>
      <c r="D159" s="63"/>
      <c r="E159" s="63"/>
      <c r="F159" s="63"/>
      <c r="G159" s="63"/>
      <c r="H159" s="63"/>
      <c r="I159" s="53"/>
      <c r="J159" s="63"/>
      <c r="K159" s="59"/>
      <c r="L159" s="60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</row>
    <row r="160" ht="35.25" customHeight="1">
      <c r="A160" s="63"/>
      <c r="B160" s="63"/>
      <c r="C160" s="63"/>
      <c r="D160" s="63"/>
      <c r="E160" s="63"/>
      <c r="F160" s="63"/>
      <c r="G160" s="63"/>
      <c r="H160" s="63"/>
      <c r="I160" s="53"/>
      <c r="J160" s="63"/>
      <c r="K160" s="59"/>
      <c r="L160" s="60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</row>
    <row r="161" ht="35.25" customHeight="1">
      <c r="A161" s="63"/>
      <c r="B161" s="63"/>
      <c r="C161" s="63"/>
      <c r="D161" s="63"/>
      <c r="E161" s="63"/>
      <c r="F161" s="63"/>
      <c r="G161" s="63"/>
      <c r="H161" s="63"/>
      <c r="I161" s="53"/>
      <c r="J161" s="63"/>
      <c r="K161" s="59"/>
      <c r="L161" s="60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</row>
    <row r="162" ht="35.25" customHeight="1">
      <c r="A162" s="63"/>
      <c r="B162" s="63"/>
      <c r="C162" s="63"/>
      <c r="D162" s="63"/>
      <c r="E162" s="63"/>
      <c r="F162" s="63"/>
      <c r="G162" s="63"/>
      <c r="H162" s="63"/>
      <c r="I162" s="53"/>
      <c r="J162" s="63"/>
      <c r="K162" s="59"/>
      <c r="L162" s="60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</row>
    <row r="163" ht="35.25" customHeight="1">
      <c r="A163" s="63"/>
      <c r="B163" s="63"/>
      <c r="C163" s="63"/>
      <c r="D163" s="63"/>
      <c r="E163" s="63"/>
      <c r="F163" s="63"/>
      <c r="G163" s="63"/>
      <c r="H163" s="63"/>
      <c r="I163" s="53"/>
      <c r="J163" s="63"/>
      <c r="K163" s="59"/>
      <c r="L163" s="60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</row>
    <row r="164" ht="35.25" customHeight="1">
      <c r="A164" s="63"/>
      <c r="B164" s="63"/>
      <c r="C164" s="63"/>
      <c r="D164" s="63"/>
      <c r="E164" s="63"/>
      <c r="F164" s="63"/>
      <c r="G164" s="63"/>
      <c r="H164" s="63"/>
      <c r="I164" s="53"/>
      <c r="J164" s="63"/>
      <c r="K164" s="59"/>
      <c r="L164" s="60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</row>
    <row r="165" ht="35.25" customHeight="1">
      <c r="A165" s="63"/>
      <c r="B165" s="63"/>
      <c r="C165" s="63"/>
      <c r="D165" s="63"/>
      <c r="E165" s="63"/>
      <c r="F165" s="63"/>
      <c r="G165" s="63"/>
      <c r="H165" s="63"/>
      <c r="I165" s="53"/>
      <c r="J165" s="63"/>
      <c r="K165" s="59"/>
      <c r="L165" s="60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</row>
    <row r="166" ht="35.25" customHeight="1">
      <c r="A166" s="63"/>
      <c r="B166" s="63"/>
      <c r="C166" s="63"/>
      <c r="D166" s="63"/>
      <c r="E166" s="63"/>
      <c r="F166" s="63"/>
      <c r="G166" s="63"/>
      <c r="H166" s="63"/>
      <c r="I166" s="53"/>
      <c r="J166" s="63"/>
      <c r="K166" s="59"/>
      <c r="L166" s="60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</row>
    <row r="167" ht="35.25" customHeight="1">
      <c r="A167" s="63"/>
      <c r="B167" s="63"/>
      <c r="C167" s="63"/>
      <c r="D167" s="63"/>
      <c r="E167" s="63"/>
      <c r="F167" s="63"/>
      <c r="G167" s="63"/>
      <c r="H167" s="63"/>
      <c r="I167" s="53"/>
      <c r="J167" s="63"/>
      <c r="K167" s="59"/>
      <c r="L167" s="60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</row>
    <row r="168" ht="35.25" customHeight="1">
      <c r="A168" s="63"/>
      <c r="B168" s="63"/>
      <c r="C168" s="63"/>
      <c r="D168" s="63"/>
      <c r="E168" s="63"/>
      <c r="F168" s="63"/>
      <c r="G168" s="63"/>
      <c r="H168" s="63"/>
      <c r="I168" s="53"/>
      <c r="J168" s="63"/>
      <c r="K168" s="59"/>
      <c r="L168" s="60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</row>
    <row r="169" ht="35.25" customHeight="1">
      <c r="A169" s="63"/>
      <c r="B169" s="63"/>
      <c r="C169" s="63"/>
      <c r="D169" s="63"/>
      <c r="E169" s="63"/>
      <c r="F169" s="63"/>
      <c r="G169" s="63"/>
      <c r="H169" s="63"/>
      <c r="I169" s="53"/>
      <c r="J169" s="63"/>
      <c r="K169" s="59"/>
      <c r="L169" s="60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</row>
    <row r="170" ht="35.25" customHeight="1">
      <c r="A170" s="63"/>
      <c r="B170" s="63"/>
      <c r="C170" s="63"/>
      <c r="D170" s="63"/>
      <c r="E170" s="63"/>
      <c r="F170" s="63"/>
      <c r="G170" s="63"/>
      <c r="H170" s="63"/>
      <c r="I170" s="53"/>
      <c r="J170" s="63"/>
      <c r="K170" s="59"/>
      <c r="L170" s="60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</row>
    <row r="171" ht="35.25" customHeight="1">
      <c r="A171" s="63"/>
      <c r="B171" s="63"/>
      <c r="C171" s="63"/>
      <c r="D171" s="63"/>
      <c r="E171" s="63"/>
      <c r="F171" s="63"/>
      <c r="G171" s="63"/>
      <c r="H171" s="63"/>
      <c r="I171" s="53"/>
      <c r="J171" s="63"/>
      <c r="K171" s="59"/>
      <c r="L171" s="60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</row>
    <row r="172" ht="35.25" customHeight="1">
      <c r="A172" s="63"/>
      <c r="B172" s="63"/>
      <c r="C172" s="63"/>
      <c r="D172" s="63"/>
      <c r="E172" s="63"/>
      <c r="F172" s="63"/>
      <c r="G172" s="63"/>
      <c r="H172" s="63"/>
      <c r="I172" s="53"/>
      <c r="J172" s="63"/>
      <c r="K172" s="59"/>
      <c r="L172" s="60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</row>
    <row r="173" ht="35.25" customHeight="1">
      <c r="A173" s="63"/>
      <c r="B173" s="63"/>
      <c r="C173" s="63"/>
      <c r="D173" s="63"/>
      <c r="E173" s="63"/>
      <c r="F173" s="63"/>
      <c r="G173" s="63"/>
      <c r="H173" s="63"/>
      <c r="I173" s="53"/>
      <c r="J173" s="63"/>
      <c r="K173" s="59"/>
      <c r="L173" s="60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</row>
    <row r="174" ht="35.25" customHeight="1">
      <c r="A174" s="63"/>
      <c r="B174" s="63"/>
      <c r="C174" s="63"/>
      <c r="D174" s="63"/>
      <c r="E174" s="63"/>
      <c r="F174" s="63"/>
      <c r="G174" s="63"/>
      <c r="H174" s="63"/>
      <c r="I174" s="53"/>
      <c r="J174" s="63"/>
      <c r="K174" s="59"/>
      <c r="L174" s="60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</row>
    <row r="175" ht="35.25" customHeight="1">
      <c r="A175" s="63"/>
      <c r="B175" s="63"/>
      <c r="C175" s="63"/>
      <c r="D175" s="63"/>
      <c r="E175" s="63"/>
      <c r="F175" s="63"/>
      <c r="G175" s="63"/>
      <c r="H175" s="63"/>
      <c r="I175" s="53"/>
      <c r="J175" s="63"/>
      <c r="K175" s="59"/>
      <c r="L175" s="60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</row>
    <row r="176" ht="35.25" customHeight="1">
      <c r="A176" s="63"/>
      <c r="B176" s="63"/>
      <c r="C176" s="63"/>
      <c r="D176" s="63"/>
      <c r="E176" s="63"/>
      <c r="F176" s="63"/>
      <c r="G176" s="63"/>
      <c r="H176" s="63"/>
      <c r="I176" s="53"/>
      <c r="J176" s="63"/>
      <c r="K176" s="59"/>
      <c r="L176" s="60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</row>
    <row r="177" ht="35.25" customHeight="1">
      <c r="A177" s="63"/>
      <c r="B177" s="63"/>
      <c r="C177" s="63"/>
      <c r="D177" s="63"/>
      <c r="E177" s="63"/>
      <c r="F177" s="63"/>
      <c r="G177" s="63"/>
      <c r="H177" s="63"/>
      <c r="I177" s="53"/>
      <c r="J177" s="63"/>
      <c r="K177" s="59"/>
      <c r="L177" s="60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</row>
    <row r="178" ht="35.25" customHeight="1">
      <c r="A178" s="63"/>
      <c r="B178" s="63"/>
      <c r="C178" s="63"/>
      <c r="D178" s="63"/>
      <c r="E178" s="63"/>
      <c r="F178" s="63"/>
      <c r="G178" s="63"/>
      <c r="H178" s="63"/>
      <c r="I178" s="53"/>
      <c r="J178" s="63"/>
      <c r="K178" s="59"/>
      <c r="L178" s="60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</row>
    <row r="179" ht="35.25" customHeight="1">
      <c r="A179" s="63"/>
      <c r="B179" s="63"/>
      <c r="C179" s="63"/>
      <c r="D179" s="63"/>
      <c r="E179" s="63"/>
      <c r="F179" s="63"/>
      <c r="G179" s="63"/>
      <c r="H179" s="63"/>
      <c r="I179" s="53"/>
      <c r="J179" s="63"/>
      <c r="K179" s="59"/>
      <c r="L179" s="60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</row>
    <row r="180" ht="35.25" customHeight="1">
      <c r="A180" s="63"/>
      <c r="B180" s="63"/>
      <c r="C180" s="63"/>
      <c r="D180" s="63"/>
      <c r="E180" s="63"/>
      <c r="F180" s="63"/>
      <c r="G180" s="63"/>
      <c r="H180" s="63"/>
      <c r="I180" s="53"/>
      <c r="J180" s="63"/>
      <c r="K180" s="59"/>
      <c r="L180" s="60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</row>
    <row r="181" ht="35.25" customHeight="1">
      <c r="A181" s="63"/>
      <c r="B181" s="63"/>
      <c r="C181" s="63"/>
      <c r="D181" s="63"/>
      <c r="E181" s="63"/>
      <c r="F181" s="63"/>
      <c r="G181" s="63"/>
      <c r="H181" s="63"/>
      <c r="I181" s="53"/>
      <c r="J181" s="63"/>
      <c r="K181" s="59"/>
      <c r="L181" s="60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</row>
    <row r="182" ht="35.25" customHeight="1">
      <c r="A182" s="63"/>
      <c r="B182" s="63"/>
      <c r="C182" s="63"/>
      <c r="D182" s="63"/>
      <c r="E182" s="63"/>
      <c r="F182" s="63"/>
      <c r="G182" s="63"/>
      <c r="H182" s="63"/>
      <c r="I182" s="53"/>
      <c r="J182" s="63"/>
      <c r="K182" s="59"/>
      <c r="L182" s="60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</row>
    <row r="183" ht="35.25" customHeight="1">
      <c r="A183" s="63"/>
      <c r="B183" s="63"/>
      <c r="C183" s="63"/>
      <c r="D183" s="63"/>
      <c r="E183" s="63"/>
      <c r="F183" s="63"/>
      <c r="G183" s="63"/>
      <c r="H183" s="63"/>
      <c r="I183" s="53"/>
      <c r="J183" s="63"/>
      <c r="K183" s="59"/>
      <c r="L183" s="60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</row>
    <row r="184" ht="35.25" customHeight="1">
      <c r="A184" s="63"/>
      <c r="B184" s="63"/>
      <c r="C184" s="63"/>
      <c r="D184" s="63"/>
      <c r="E184" s="63"/>
      <c r="F184" s="63"/>
      <c r="G184" s="63"/>
      <c r="H184" s="63"/>
      <c r="I184" s="53"/>
      <c r="J184" s="63"/>
      <c r="K184" s="59"/>
      <c r="L184" s="60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</row>
    <row r="185" ht="35.25" customHeight="1">
      <c r="A185" s="63"/>
      <c r="B185" s="63"/>
      <c r="C185" s="63"/>
      <c r="D185" s="63"/>
      <c r="E185" s="63"/>
      <c r="F185" s="63"/>
      <c r="G185" s="63"/>
      <c r="H185" s="63"/>
      <c r="I185" s="53"/>
      <c r="J185" s="63"/>
      <c r="K185" s="59"/>
      <c r="L185" s="60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</row>
    <row r="186" ht="35.25" customHeight="1">
      <c r="A186" s="63"/>
      <c r="B186" s="63"/>
      <c r="C186" s="63"/>
      <c r="D186" s="63"/>
      <c r="E186" s="63"/>
      <c r="F186" s="63"/>
      <c r="G186" s="63"/>
      <c r="H186" s="63"/>
      <c r="I186" s="53"/>
      <c r="J186" s="63"/>
      <c r="K186" s="59"/>
      <c r="L186" s="60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</row>
    <row r="187" ht="35.25" customHeight="1">
      <c r="A187" s="63"/>
      <c r="B187" s="63"/>
      <c r="C187" s="63"/>
      <c r="D187" s="63"/>
      <c r="E187" s="63"/>
      <c r="F187" s="63"/>
      <c r="G187" s="63"/>
      <c r="H187" s="63"/>
      <c r="I187" s="53"/>
      <c r="J187" s="63"/>
      <c r="K187" s="59"/>
      <c r="L187" s="60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</row>
    <row r="188" ht="35.25" customHeight="1">
      <c r="A188" s="63"/>
      <c r="B188" s="63"/>
      <c r="C188" s="63"/>
      <c r="D188" s="63"/>
      <c r="E188" s="63"/>
      <c r="F188" s="63"/>
      <c r="G188" s="63"/>
      <c r="H188" s="63"/>
      <c r="I188" s="53"/>
      <c r="J188" s="63"/>
      <c r="K188" s="59"/>
      <c r="L188" s="60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</row>
    <row r="189" ht="35.25" customHeight="1">
      <c r="A189" s="63"/>
      <c r="B189" s="63"/>
      <c r="C189" s="63"/>
      <c r="D189" s="63"/>
      <c r="E189" s="63"/>
      <c r="F189" s="63"/>
      <c r="G189" s="63"/>
      <c r="H189" s="63"/>
      <c r="I189" s="53"/>
      <c r="J189" s="63"/>
      <c r="K189" s="59"/>
      <c r="L189" s="60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</row>
    <row r="190" ht="35.25" customHeight="1">
      <c r="A190" s="63"/>
      <c r="B190" s="63"/>
      <c r="C190" s="63"/>
      <c r="D190" s="63"/>
      <c r="E190" s="63"/>
      <c r="F190" s="63"/>
      <c r="G190" s="63"/>
      <c r="H190" s="63"/>
      <c r="I190" s="53"/>
      <c r="J190" s="63"/>
      <c r="K190" s="59"/>
      <c r="L190" s="60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</row>
    <row r="191" ht="35.25" customHeight="1">
      <c r="A191" s="63"/>
      <c r="B191" s="63"/>
      <c r="C191" s="63"/>
      <c r="D191" s="63"/>
      <c r="E191" s="63"/>
      <c r="F191" s="63"/>
      <c r="G191" s="63"/>
      <c r="H191" s="63"/>
      <c r="I191" s="53"/>
      <c r="J191" s="63"/>
      <c r="K191" s="59"/>
      <c r="L191" s="60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</row>
    <row r="192" ht="35.25" customHeight="1">
      <c r="A192" s="63"/>
      <c r="B192" s="63"/>
      <c r="C192" s="63"/>
      <c r="D192" s="63"/>
      <c r="E192" s="63"/>
      <c r="F192" s="63"/>
      <c r="G192" s="63"/>
      <c r="H192" s="63"/>
      <c r="I192" s="53"/>
      <c r="J192" s="63"/>
      <c r="K192" s="59"/>
      <c r="L192" s="60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</row>
    <row r="193" ht="35.25" customHeight="1">
      <c r="A193" s="63"/>
      <c r="B193" s="63"/>
      <c r="C193" s="63"/>
      <c r="D193" s="63"/>
      <c r="E193" s="63"/>
      <c r="F193" s="63"/>
      <c r="G193" s="63"/>
      <c r="H193" s="63"/>
      <c r="I193" s="53"/>
      <c r="J193" s="63"/>
      <c r="K193" s="59"/>
      <c r="L193" s="60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</row>
    <row r="194" ht="35.25" customHeight="1">
      <c r="A194" s="63"/>
      <c r="B194" s="63"/>
      <c r="C194" s="63"/>
      <c r="D194" s="63"/>
      <c r="E194" s="63"/>
      <c r="F194" s="63"/>
      <c r="G194" s="63"/>
      <c r="H194" s="63"/>
      <c r="I194" s="53"/>
      <c r="J194" s="63"/>
      <c r="K194" s="59"/>
      <c r="L194" s="60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</row>
    <row r="195" ht="35.25" customHeight="1">
      <c r="A195" s="63"/>
      <c r="B195" s="63"/>
      <c r="C195" s="63"/>
      <c r="D195" s="63"/>
      <c r="E195" s="63"/>
      <c r="F195" s="63"/>
      <c r="G195" s="63"/>
      <c r="H195" s="63"/>
      <c r="I195" s="53"/>
      <c r="J195" s="63"/>
      <c r="K195" s="59"/>
      <c r="L195" s="60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</row>
    <row r="196" ht="35.25" customHeight="1">
      <c r="A196" s="63"/>
      <c r="B196" s="63"/>
      <c r="C196" s="63"/>
      <c r="D196" s="63"/>
      <c r="E196" s="63"/>
      <c r="F196" s="63"/>
      <c r="G196" s="63"/>
      <c r="H196" s="63"/>
      <c r="I196" s="53"/>
      <c r="J196" s="63"/>
      <c r="K196" s="59"/>
      <c r="L196" s="60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</row>
    <row r="197" ht="35.25" customHeight="1">
      <c r="A197" s="63"/>
      <c r="B197" s="63"/>
      <c r="C197" s="63"/>
      <c r="D197" s="63"/>
      <c r="E197" s="63"/>
      <c r="F197" s="63"/>
      <c r="G197" s="63"/>
      <c r="H197" s="63"/>
      <c r="I197" s="53"/>
      <c r="J197" s="63"/>
      <c r="K197" s="59"/>
      <c r="L197" s="60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</row>
    <row r="198" ht="35.25" customHeight="1">
      <c r="A198" s="63"/>
      <c r="B198" s="63"/>
      <c r="C198" s="63"/>
      <c r="D198" s="63"/>
      <c r="E198" s="63"/>
      <c r="F198" s="63"/>
      <c r="G198" s="63"/>
      <c r="H198" s="63"/>
      <c r="I198" s="53"/>
      <c r="J198" s="63"/>
      <c r="K198" s="59"/>
      <c r="L198" s="60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</row>
    <row r="199" ht="35.25" customHeight="1">
      <c r="A199" s="63"/>
      <c r="B199" s="63"/>
      <c r="C199" s="63"/>
      <c r="D199" s="63"/>
      <c r="E199" s="63"/>
      <c r="F199" s="63"/>
      <c r="G199" s="63"/>
      <c r="H199" s="63"/>
      <c r="I199" s="53"/>
      <c r="J199" s="63"/>
      <c r="K199" s="59"/>
      <c r="L199" s="60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</row>
    <row r="200" ht="35.25" customHeight="1">
      <c r="A200" s="63"/>
      <c r="B200" s="63"/>
      <c r="C200" s="63"/>
      <c r="D200" s="63"/>
      <c r="E200" s="63"/>
      <c r="F200" s="63"/>
      <c r="G200" s="63"/>
      <c r="H200" s="63"/>
      <c r="I200" s="53"/>
      <c r="J200" s="63"/>
      <c r="K200" s="59"/>
      <c r="L200" s="60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</row>
    <row r="201" ht="35.25" customHeight="1">
      <c r="A201" s="63"/>
      <c r="B201" s="63"/>
      <c r="C201" s="63"/>
      <c r="D201" s="63"/>
      <c r="E201" s="63"/>
      <c r="F201" s="63"/>
      <c r="G201" s="63"/>
      <c r="H201" s="63"/>
      <c r="I201" s="53"/>
      <c r="J201" s="63"/>
      <c r="K201" s="59"/>
      <c r="L201" s="60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</row>
    <row r="202" ht="35.25" customHeight="1">
      <c r="A202" s="63"/>
      <c r="B202" s="63"/>
      <c r="C202" s="63"/>
      <c r="D202" s="63"/>
      <c r="E202" s="63"/>
      <c r="F202" s="63"/>
      <c r="G202" s="63"/>
      <c r="H202" s="63"/>
      <c r="I202" s="53"/>
      <c r="J202" s="63"/>
      <c r="K202" s="59"/>
      <c r="L202" s="60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</row>
    <row r="203" ht="35.25" customHeight="1">
      <c r="A203" s="63"/>
      <c r="B203" s="63"/>
      <c r="C203" s="63"/>
      <c r="D203" s="63"/>
      <c r="E203" s="63"/>
      <c r="F203" s="63"/>
      <c r="G203" s="63"/>
      <c r="H203" s="63"/>
      <c r="I203" s="53"/>
      <c r="J203" s="63"/>
      <c r="K203" s="59"/>
      <c r="L203" s="60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</row>
    <row r="204" ht="35.25" customHeight="1">
      <c r="A204" s="63"/>
      <c r="B204" s="63"/>
      <c r="C204" s="63"/>
      <c r="D204" s="63"/>
      <c r="E204" s="63"/>
      <c r="F204" s="63"/>
      <c r="G204" s="63"/>
      <c r="H204" s="63"/>
      <c r="I204" s="53"/>
      <c r="J204" s="63"/>
      <c r="K204" s="59"/>
      <c r="L204" s="60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</row>
    <row r="205" ht="35.25" customHeight="1">
      <c r="A205" s="63"/>
      <c r="B205" s="63"/>
      <c r="C205" s="63"/>
      <c r="D205" s="63"/>
      <c r="E205" s="63"/>
      <c r="F205" s="63"/>
      <c r="G205" s="63"/>
      <c r="H205" s="63"/>
      <c r="I205" s="53"/>
      <c r="J205" s="63"/>
      <c r="K205" s="59"/>
      <c r="L205" s="60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</row>
    <row r="206" ht="35.25" customHeight="1">
      <c r="A206" s="63"/>
      <c r="B206" s="63"/>
      <c r="C206" s="63"/>
      <c r="D206" s="63"/>
      <c r="E206" s="63"/>
      <c r="F206" s="63"/>
      <c r="G206" s="63"/>
      <c r="H206" s="63"/>
      <c r="I206" s="53"/>
      <c r="J206" s="63"/>
      <c r="K206" s="59"/>
      <c r="L206" s="60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</row>
    <row r="207" ht="35.25" customHeight="1">
      <c r="A207" s="63"/>
      <c r="B207" s="63"/>
      <c r="C207" s="63"/>
      <c r="D207" s="63"/>
      <c r="E207" s="63"/>
      <c r="F207" s="63"/>
      <c r="G207" s="63"/>
      <c r="H207" s="63"/>
      <c r="I207" s="53"/>
      <c r="J207" s="63"/>
      <c r="K207" s="59"/>
      <c r="L207" s="60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</row>
    <row r="208" ht="35.25" customHeight="1">
      <c r="A208" s="63"/>
      <c r="B208" s="63"/>
      <c r="C208" s="63"/>
      <c r="D208" s="63"/>
      <c r="E208" s="63"/>
      <c r="F208" s="63"/>
      <c r="G208" s="63"/>
      <c r="H208" s="63"/>
      <c r="I208" s="53"/>
      <c r="J208" s="63"/>
      <c r="K208" s="59"/>
      <c r="L208" s="60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</row>
    <row r="209" ht="35.25" customHeight="1">
      <c r="A209" s="63"/>
      <c r="B209" s="63"/>
      <c r="C209" s="63"/>
      <c r="D209" s="63"/>
      <c r="E209" s="63"/>
      <c r="F209" s="63"/>
      <c r="G209" s="63"/>
      <c r="H209" s="63"/>
      <c r="I209" s="53"/>
      <c r="J209" s="63"/>
      <c r="K209" s="59"/>
      <c r="L209" s="60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</row>
    <row r="210" ht="35.25" customHeight="1">
      <c r="A210" s="63"/>
      <c r="B210" s="63"/>
      <c r="C210" s="63"/>
      <c r="D210" s="63"/>
      <c r="E210" s="63"/>
      <c r="F210" s="63"/>
      <c r="G210" s="63"/>
      <c r="H210" s="63"/>
      <c r="I210" s="53"/>
      <c r="J210" s="63"/>
      <c r="K210" s="59"/>
      <c r="L210" s="60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</row>
    <row r="211" ht="35.25" customHeight="1">
      <c r="A211" s="63"/>
      <c r="B211" s="63"/>
      <c r="C211" s="63"/>
      <c r="D211" s="63"/>
      <c r="E211" s="63"/>
      <c r="F211" s="63"/>
      <c r="G211" s="63"/>
      <c r="H211" s="63"/>
      <c r="I211" s="53"/>
      <c r="J211" s="63"/>
      <c r="K211" s="59"/>
      <c r="L211" s="60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</row>
    <row r="212" ht="35.25" customHeight="1">
      <c r="A212" s="63"/>
      <c r="B212" s="63"/>
      <c r="C212" s="63"/>
      <c r="D212" s="63"/>
      <c r="E212" s="63"/>
      <c r="F212" s="63"/>
      <c r="G212" s="63"/>
      <c r="H212" s="63"/>
      <c r="I212" s="53"/>
      <c r="J212" s="63"/>
      <c r="K212" s="59"/>
      <c r="L212" s="60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</row>
    <row r="213" ht="35.25" customHeight="1">
      <c r="A213" s="63"/>
      <c r="B213" s="63"/>
      <c r="C213" s="63"/>
      <c r="D213" s="63"/>
      <c r="E213" s="63"/>
      <c r="F213" s="63"/>
      <c r="G213" s="63"/>
      <c r="H213" s="63"/>
      <c r="I213" s="53"/>
      <c r="J213" s="63"/>
      <c r="K213" s="59"/>
      <c r="L213" s="60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</row>
    <row r="214" ht="35.25" customHeight="1">
      <c r="A214" s="63"/>
      <c r="B214" s="63"/>
      <c r="C214" s="63"/>
      <c r="D214" s="63"/>
      <c r="E214" s="63"/>
      <c r="F214" s="63"/>
      <c r="G214" s="63"/>
      <c r="H214" s="63"/>
      <c r="I214" s="53"/>
      <c r="J214" s="63"/>
      <c r="K214" s="59"/>
      <c r="L214" s="60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</row>
    <row r="215" ht="35.25" customHeight="1">
      <c r="A215" s="63"/>
      <c r="B215" s="63"/>
      <c r="C215" s="63"/>
      <c r="D215" s="63"/>
      <c r="E215" s="63"/>
      <c r="F215" s="63"/>
      <c r="G215" s="63"/>
      <c r="H215" s="63"/>
      <c r="I215" s="53"/>
      <c r="J215" s="63"/>
      <c r="K215" s="59"/>
      <c r="L215" s="60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</row>
    <row r="216" ht="35.25" customHeight="1">
      <c r="A216" s="63"/>
      <c r="B216" s="63"/>
      <c r="C216" s="63"/>
      <c r="D216" s="63"/>
      <c r="E216" s="63"/>
      <c r="F216" s="63"/>
      <c r="G216" s="63"/>
      <c r="H216" s="63"/>
      <c r="I216" s="53"/>
      <c r="J216" s="63"/>
      <c r="K216" s="59"/>
      <c r="L216" s="60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</row>
    <row r="217" ht="35.25" customHeight="1">
      <c r="A217" s="63"/>
      <c r="B217" s="63"/>
      <c r="C217" s="63"/>
      <c r="D217" s="63"/>
      <c r="E217" s="63"/>
      <c r="F217" s="63"/>
      <c r="G217" s="63"/>
      <c r="H217" s="63"/>
      <c r="I217" s="53"/>
      <c r="J217" s="63"/>
      <c r="K217" s="59"/>
      <c r="L217" s="60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</row>
    <row r="218" ht="35.25" customHeight="1">
      <c r="A218" s="63"/>
      <c r="B218" s="63"/>
      <c r="C218" s="63"/>
      <c r="D218" s="63"/>
      <c r="E218" s="63"/>
      <c r="F218" s="63"/>
      <c r="G218" s="63"/>
      <c r="H218" s="63"/>
      <c r="I218" s="53"/>
      <c r="J218" s="63"/>
      <c r="K218" s="59"/>
      <c r="L218" s="60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</row>
    <row r="219" ht="35.25" customHeight="1">
      <c r="A219" s="63"/>
      <c r="B219" s="63"/>
      <c r="C219" s="63"/>
      <c r="D219" s="63"/>
      <c r="E219" s="63"/>
      <c r="F219" s="63"/>
      <c r="G219" s="63"/>
      <c r="H219" s="63"/>
      <c r="I219" s="53"/>
      <c r="J219" s="63"/>
      <c r="K219" s="59"/>
      <c r="L219" s="60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</row>
    <row r="220" ht="35.25" customHeight="1">
      <c r="A220" s="63"/>
      <c r="B220" s="63"/>
      <c r="C220" s="63"/>
      <c r="D220" s="63"/>
      <c r="E220" s="63"/>
      <c r="F220" s="63"/>
      <c r="G220" s="63"/>
      <c r="H220" s="63"/>
      <c r="I220" s="53"/>
      <c r="J220" s="63"/>
      <c r="K220" s="59"/>
      <c r="L220" s="60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</row>
    <row r="221" ht="35.25" customHeight="1">
      <c r="A221" s="63"/>
      <c r="B221" s="63"/>
      <c r="C221" s="63"/>
      <c r="D221" s="63"/>
      <c r="E221" s="63"/>
      <c r="F221" s="63"/>
      <c r="G221" s="63"/>
      <c r="H221" s="63"/>
      <c r="I221" s="53"/>
      <c r="J221" s="63"/>
      <c r="K221" s="59"/>
      <c r="L221" s="60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</row>
    <row r="222" ht="35.25" customHeight="1">
      <c r="A222" s="63"/>
      <c r="B222" s="63"/>
      <c r="C222" s="63"/>
      <c r="D222" s="63"/>
      <c r="E222" s="63"/>
      <c r="F222" s="63"/>
      <c r="G222" s="63"/>
      <c r="H222" s="63"/>
      <c r="I222" s="53"/>
      <c r="J222" s="63"/>
      <c r="K222" s="59"/>
      <c r="L222" s="60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</row>
    <row r="223" ht="35.25" customHeight="1">
      <c r="A223" s="63"/>
      <c r="B223" s="63"/>
      <c r="C223" s="63"/>
      <c r="D223" s="63"/>
      <c r="E223" s="63"/>
      <c r="F223" s="63"/>
      <c r="G223" s="63"/>
      <c r="H223" s="63"/>
      <c r="I223" s="53"/>
      <c r="J223" s="63"/>
      <c r="K223" s="59"/>
      <c r="L223" s="60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</row>
    <row r="224" ht="35.25" customHeight="1">
      <c r="A224" s="63"/>
      <c r="B224" s="63"/>
      <c r="C224" s="63"/>
      <c r="D224" s="63"/>
      <c r="E224" s="63"/>
      <c r="F224" s="63"/>
      <c r="G224" s="63"/>
      <c r="H224" s="63"/>
      <c r="I224" s="53"/>
      <c r="J224" s="63"/>
      <c r="K224" s="59"/>
      <c r="L224" s="60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</row>
    <row r="225" ht="35.25" customHeight="1">
      <c r="A225" s="63"/>
      <c r="B225" s="63"/>
      <c r="C225" s="63"/>
      <c r="D225" s="63"/>
      <c r="E225" s="63"/>
      <c r="F225" s="63"/>
      <c r="G225" s="63"/>
      <c r="H225" s="63"/>
      <c r="I225" s="53"/>
      <c r="J225" s="63"/>
      <c r="K225" s="59"/>
      <c r="L225" s="60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</row>
    <row r="226" ht="35.25" customHeight="1">
      <c r="A226" s="63"/>
      <c r="B226" s="63"/>
      <c r="C226" s="63"/>
      <c r="D226" s="63"/>
      <c r="E226" s="63"/>
      <c r="F226" s="63"/>
      <c r="G226" s="63"/>
      <c r="H226" s="63"/>
      <c r="I226" s="53"/>
      <c r="J226" s="63"/>
      <c r="K226" s="59"/>
      <c r="L226" s="60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</row>
    <row r="227" ht="35.25" customHeight="1">
      <c r="A227" s="63"/>
      <c r="B227" s="63"/>
      <c r="C227" s="63"/>
      <c r="D227" s="63"/>
      <c r="E227" s="63"/>
      <c r="F227" s="63"/>
      <c r="G227" s="63"/>
      <c r="H227" s="63"/>
      <c r="I227" s="53"/>
      <c r="J227" s="63"/>
      <c r="K227" s="59"/>
      <c r="L227" s="60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</row>
    <row r="228" ht="35.25" customHeight="1">
      <c r="A228" s="63"/>
      <c r="B228" s="63"/>
      <c r="C228" s="63"/>
      <c r="D228" s="63"/>
      <c r="E228" s="63"/>
      <c r="F228" s="63"/>
      <c r="G228" s="63"/>
      <c r="H228" s="63"/>
      <c r="I228" s="53"/>
      <c r="J228" s="63"/>
      <c r="K228" s="59"/>
      <c r="L228" s="60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</row>
    <row r="229" ht="35.25" customHeight="1">
      <c r="A229" s="63"/>
      <c r="B229" s="63"/>
      <c r="C229" s="63"/>
      <c r="D229" s="63"/>
      <c r="E229" s="63"/>
      <c r="F229" s="63"/>
      <c r="G229" s="63"/>
      <c r="H229" s="63"/>
      <c r="I229" s="53"/>
      <c r="J229" s="63"/>
      <c r="K229" s="59"/>
      <c r="L229" s="60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</row>
    <row r="230" ht="35.25" customHeight="1">
      <c r="A230" s="63"/>
      <c r="B230" s="63"/>
      <c r="C230" s="63"/>
      <c r="D230" s="63"/>
      <c r="E230" s="63"/>
      <c r="F230" s="63"/>
      <c r="G230" s="63"/>
      <c r="H230" s="63"/>
      <c r="I230" s="53"/>
      <c r="J230" s="63"/>
      <c r="K230" s="59"/>
      <c r="L230" s="60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</row>
    <row r="231" ht="35.25" customHeight="1">
      <c r="A231" s="63"/>
      <c r="B231" s="63"/>
      <c r="C231" s="63"/>
      <c r="D231" s="63"/>
      <c r="E231" s="63"/>
      <c r="F231" s="63"/>
      <c r="G231" s="63"/>
      <c r="H231" s="63"/>
      <c r="I231" s="53"/>
      <c r="J231" s="63"/>
      <c r="K231" s="59"/>
      <c r="L231" s="60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</row>
    <row r="232" ht="35.25" customHeight="1">
      <c r="A232" s="63"/>
      <c r="B232" s="63"/>
      <c r="C232" s="63"/>
      <c r="D232" s="63"/>
      <c r="E232" s="63"/>
      <c r="F232" s="63"/>
      <c r="G232" s="63"/>
      <c r="H232" s="63"/>
      <c r="I232" s="53"/>
      <c r="J232" s="63"/>
      <c r="K232" s="59"/>
      <c r="L232" s="60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</row>
    <row r="233" ht="35.25" customHeight="1">
      <c r="A233" s="63"/>
      <c r="B233" s="63"/>
      <c r="C233" s="63"/>
      <c r="D233" s="63"/>
      <c r="E233" s="63"/>
      <c r="F233" s="63"/>
      <c r="G233" s="63"/>
      <c r="H233" s="63"/>
      <c r="I233" s="53"/>
      <c r="J233" s="63"/>
      <c r="K233" s="59"/>
      <c r="L233" s="60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</row>
    <row r="234" ht="35.25" customHeight="1">
      <c r="A234" s="63"/>
      <c r="B234" s="63"/>
      <c r="C234" s="63"/>
      <c r="D234" s="63"/>
      <c r="E234" s="63"/>
      <c r="F234" s="63"/>
      <c r="G234" s="63"/>
      <c r="H234" s="63"/>
      <c r="I234" s="53"/>
      <c r="J234" s="63"/>
      <c r="K234" s="59"/>
      <c r="L234" s="60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</row>
    <row r="235" ht="35.25" customHeight="1">
      <c r="A235" s="63"/>
      <c r="B235" s="63"/>
      <c r="C235" s="63"/>
      <c r="D235" s="63"/>
      <c r="E235" s="63"/>
      <c r="F235" s="63"/>
      <c r="G235" s="63"/>
      <c r="H235" s="63"/>
      <c r="I235" s="53"/>
      <c r="J235" s="63"/>
      <c r="K235" s="59"/>
      <c r="L235" s="60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</row>
    <row r="236" ht="35.25" customHeight="1">
      <c r="A236" s="63"/>
      <c r="B236" s="63"/>
      <c r="C236" s="63"/>
      <c r="D236" s="63"/>
      <c r="E236" s="63"/>
      <c r="F236" s="63"/>
      <c r="G236" s="63"/>
      <c r="H236" s="63"/>
      <c r="I236" s="53"/>
      <c r="J236" s="63"/>
      <c r="K236" s="59"/>
      <c r="L236" s="60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</row>
    <row r="237" ht="35.25" customHeight="1">
      <c r="A237" s="63"/>
      <c r="B237" s="63"/>
      <c r="C237" s="63"/>
      <c r="D237" s="63"/>
      <c r="E237" s="63"/>
      <c r="F237" s="63"/>
      <c r="G237" s="63"/>
      <c r="H237" s="63"/>
      <c r="I237" s="53"/>
      <c r="J237" s="63"/>
      <c r="K237" s="59"/>
      <c r="L237" s="60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</row>
    <row r="238" ht="35.25" customHeight="1">
      <c r="A238" s="63"/>
      <c r="B238" s="63"/>
      <c r="C238" s="63"/>
      <c r="D238" s="63"/>
      <c r="E238" s="63"/>
      <c r="F238" s="63"/>
      <c r="G238" s="63"/>
      <c r="H238" s="63"/>
      <c r="I238" s="53"/>
      <c r="J238" s="63"/>
      <c r="K238" s="59"/>
      <c r="L238" s="60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</row>
    <row r="239" ht="35.25" customHeight="1">
      <c r="A239" s="63"/>
      <c r="B239" s="63"/>
      <c r="C239" s="63"/>
      <c r="D239" s="63"/>
      <c r="E239" s="63"/>
      <c r="F239" s="63"/>
      <c r="G239" s="63"/>
      <c r="H239" s="63"/>
      <c r="I239" s="53"/>
      <c r="J239" s="63"/>
      <c r="K239" s="59"/>
      <c r="L239" s="60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</row>
    <row r="240" ht="35.25" customHeight="1">
      <c r="A240" s="63"/>
      <c r="B240" s="63"/>
      <c r="C240" s="63"/>
      <c r="D240" s="63"/>
      <c r="E240" s="63"/>
      <c r="F240" s="63"/>
      <c r="G240" s="63"/>
      <c r="H240" s="63"/>
      <c r="I240" s="53"/>
      <c r="J240" s="63"/>
      <c r="K240" s="59"/>
      <c r="L240" s="60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</row>
    <row r="241" ht="35.25" customHeight="1">
      <c r="A241" s="63"/>
      <c r="B241" s="63"/>
      <c r="C241" s="63"/>
      <c r="D241" s="63"/>
      <c r="E241" s="63"/>
      <c r="F241" s="63"/>
      <c r="G241" s="63"/>
      <c r="H241" s="63"/>
      <c r="I241" s="53"/>
      <c r="J241" s="63"/>
      <c r="K241" s="59"/>
      <c r="L241" s="60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</row>
    <row r="242" ht="35.25" customHeight="1">
      <c r="A242" s="63"/>
      <c r="B242" s="63"/>
      <c r="C242" s="63"/>
      <c r="D242" s="63"/>
      <c r="E242" s="63"/>
      <c r="F242" s="63"/>
      <c r="G242" s="63"/>
      <c r="H242" s="63"/>
      <c r="I242" s="53"/>
      <c r="J242" s="63"/>
      <c r="K242" s="59"/>
      <c r="L242" s="60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</row>
    <row r="243" ht="35.25" customHeight="1">
      <c r="A243" s="63"/>
      <c r="B243" s="63"/>
      <c r="C243" s="63"/>
      <c r="D243" s="63"/>
      <c r="E243" s="63"/>
      <c r="F243" s="63"/>
      <c r="G243" s="63"/>
      <c r="H243" s="63"/>
      <c r="I243" s="53"/>
      <c r="J243" s="63"/>
      <c r="K243" s="59"/>
      <c r="L243" s="60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</row>
    <row r="244" ht="35.25" customHeight="1">
      <c r="A244" s="63"/>
      <c r="B244" s="63"/>
      <c r="C244" s="63"/>
      <c r="D244" s="63"/>
      <c r="E244" s="63"/>
      <c r="F244" s="63"/>
      <c r="G244" s="63"/>
      <c r="H244" s="63"/>
      <c r="I244" s="53"/>
      <c r="J244" s="63"/>
      <c r="K244" s="59"/>
      <c r="L244" s="60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</row>
    <row r="245" ht="35.25" customHeight="1">
      <c r="A245" s="63"/>
      <c r="B245" s="63"/>
      <c r="C245" s="63"/>
      <c r="D245" s="63"/>
      <c r="E245" s="63"/>
      <c r="F245" s="63"/>
      <c r="G245" s="63"/>
      <c r="H245" s="63"/>
      <c r="I245" s="53"/>
      <c r="J245" s="63"/>
      <c r="K245" s="59"/>
      <c r="L245" s="60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</row>
    <row r="246" ht="35.25" customHeight="1">
      <c r="A246" s="63"/>
      <c r="B246" s="63"/>
      <c r="C246" s="63"/>
      <c r="D246" s="63"/>
      <c r="E246" s="63"/>
      <c r="F246" s="63"/>
      <c r="G246" s="63"/>
      <c r="H246" s="63"/>
      <c r="I246" s="53"/>
      <c r="J246" s="63"/>
      <c r="K246" s="59"/>
      <c r="L246" s="60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</row>
    <row r="247" ht="35.25" customHeight="1">
      <c r="A247" s="63"/>
      <c r="B247" s="63"/>
      <c r="C247" s="63"/>
      <c r="D247" s="63"/>
      <c r="E247" s="63"/>
      <c r="F247" s="63"/>
      <c r="G247" s="63"/>
      <c r="H247" s="63"/>
      <c r="I247" s="53"/>
      <c r="J247" s="63"/>
      <c r="K247" s="59"/>
      <c r="L247" s="60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</row>
    <row r="248" ht="35.25" customHeight="1">
      <c r="A248" s="63"/>
      <c r="B248" s="63"/>
      <c r="C248" s="63"/>
      <c r="D248" s="63"/>
      <c r="E248" s="63"/>
      <c r="F248" s="63"/>
      <c r="G248" s="63"/>
      <c r="H248" s="63"/>
      <c r="I248" s="53"/>
      <c r="J248" s="63"/>
      <c r="K248" s="59"/>
      <c r="L248" s="60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</row>
    <row r="249" ht="35.25" customHeight="1">
      <c r="A249" s="63"/>
      <c r="B249" s="63"/>
      <c r="C249" s="63"/>
      <c r="D249" s="63"/>
      <c r="E249" s="63"/>
      <c r="F249" s="63"/>
      <c r="G249" s="63"/>
      <c r="H249" s="63"/>
      <c r="I249" s="53"/>
      <c r="J249" s="63"/>
      <c r="K249" s="59"/>
      <c r="L249" s="60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</row>
    <row r="250" ht="35.25" customHeight="1">
      <c r="A250" s="63"/>
      <c r="B250" s="63"/>
      <c r="C250" s="63"/>
      <c r="D250" s="63"/>
      <c r="E250" s="63"/>
      <c r="F250" s="63"/>
      <c r="G250" s="63"/>
      <c r="H250" s="63"/>
      <c r="I250" s="53"/>
      <c r="J250" s="63"/>
      <c r="K250" s="59"/>
      <c r="L250" s="60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</row>
    <row r="251" ht="35.25" customHeight="1">
      <c r="A251" s="63"/>
      <c r="B251" s="63"/>
      <c r="C251" s="63"/>
      <c r="D251" s="63"/>
      <c r="E251" s="63"/>
      <c r="F251" s="63"/>
      <c r="G251" s="63"/>
      <c r="H251" s="63"/>
      <c r="I251" s="53"/>
      <c r="J251" s="63"/>
      <c r="K251" s="59"/>
      <c r="L251" s="60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</row>
    <row r="252" ht="35.25" customHeight="1">
      <c r="A252" s="63"/>
      <c r="B252" s="63"/>
      <c r="C252" s="63"/>
      <c r="D252" s="63"/>
      <c r="E252" s="63"/>
      <c r="F252" s="63"/>
      <c r="G252" s="63"/>
      <c r="H252" s="63"/>
      <c r="I252" s="53"/>
      <c r="J252" s="63"/>
      <c r="K252" s="59"/>
      <c r="L252" s="60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</row>
    <row r="253" ht="35.25" customHeight="1">
      <c r="A253" s="63"/>
      <c r="B253" s="63"/>
      <c r="C253" s="63"/>
      <c r="D253" s="63"/>
      <c r="E253" s="63"/>
      <c r="F253" s="63"/>
      <c r="G253" s="63"/>
      <c r="H253" s="63"/>
      <c r="I253" s="53"/>
      <c r="J253" s="63"/>
      <c r="K253" s="59"/>
      <c r="L253" s="60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</row>
    <row r="254" ht="35.25" customHeight="1">
      <c r="A254" s="63"/>
      <c r="B254" s="63"/>
      <c r="C254" s="63"/>
      <c r="D254" s="63"/>
      <c r="E254" s="63"/>
      <c r="F254" s="63"/>
      <c r="G254" s="63"/>
      <c r="H254" s="63"/>
      <c r="I254" s="53"/>
      <c r="J254" s="63"/>
      <c r="K254" s="59"/>
      <c r="L254" s="60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</row>
    <row r="255" ht="35.25" customHeight="1">
      <c r="A255" s="63"/>
      <c r="B255" s="63"/>
      <c r="C255" s="63"/>
      <c r="D255" s="63"/>
      <c r="E255" s="63"/>
      <c r="F255" s="63"/>
      <c r="G255" s="63"/>
      <c r="H255" s="63"/>
      <c r="I255" s="53"/>
      <c r="J255" s="63"/>
      <c r="K255" s="59"/>
      <c r="L255" s="60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</row>
    <row r="256" ht="35.25" customHeight="1">
      <c r="A256" s="63"/>
      <c r="B256" s="63"/>
      <c r="C256" s="63"/>
      <c r="D256" s="63"/>
      <c r="E256" s="63"/>
      <c r="F256" s="63"/>
      <c r="G256" s="63"/>
      <c r="H256" s="63"/>
      <c r="I256" s="53"/>
      <c r="J256" s="63"/>
      <c r="K256" s="59"/>
      <c r="L256" s="60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</row>
    <row r="257" ht="35.25" customHeight="1">
      <c r="A257" s="63"/>
      <c r="B257" s="63"/>
      <c r="C257" s="63"/>
      <c r="D257" s="63"/>
      <c r="E257" s="63"/>
      <c r="F257" s="63"/>
      <c r="G257" s="63"/>
      <c r="H257" s="63"/>
      <c r="I257" s="53"/>
      <c r="J257" s="63"/>
      <c r="K257" s="59"/>
      <c r="L257" s="60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</row>
    <row r="258" ht="35.25" customHeight="1">
      <c r="A258" s="63"/>
      <c r="B258" s="63"/>
      <c r="C258" s="63"/>
      <c r="D258" s="63"/>
      <c r="E258" s="63"/>
      <c r="F258" s="63"/>
      <c r="G258" s="63"/>
      <c r="H258" s="63"/>
      <c r="I258" s="53"/>
      <c r="J258" s="63"/>
      <c r="K258" s="59"/>
      <c r="L258" s="60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</row>
    <row r="259" ht="35.25" customHeight="1">
      <c r="A259" s="63"/>
      <c r="B259" s="63"/>
      <c r="C259" s="63"/>
      <c r="D259" s="63"/>
      <c r="E259" s="63"/>
      <c r="F259" s="63"/>
      <c r="G259" s="63"/>
      <c r="H259" s="63"/>
      <c r="I259" s="53"/>
      <c r="J259" s="63"/>
      <c r="K259" s="59"/>
      <c r="L259" s="60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</row>
    <row r="260" ht="35.25" customHeight="1">
      <c r="A260" s="63"/>
      <c r="B260" s="63"/>
      <c r="C260" s="63"/>
      <c r="D260" s="63"/>
      <c r="E260" s="63"/>
      <c r="F260" s="63"/>
      <c r="G260" s="63"/>
      <c r="H260" s="63"/>
      <c r="I260" s="53"/>
      <c r="J260" s="63"/>
      <c r="K260" s="59"/>
      <c r="L260" s="60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</row>
    <row r="261" ht="35.25" customHeight="1">
      <c r="A261" s="63"/>
      <c r="B261" s="63"/>
      <c r="C261" s="63"/>
      <c r="D261" s="63"/>
      <c r="E261" s="63"/>
      <c r="F261" s="63"/>
      <c r="G261" s="63"/>
      <c r="H261" s="63"/>
      <c r="I261" s="53"/>
      <c r="J261" s="63"/>
      <c r="K261" s="59"/>
      <c r="L261" s="60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</row>
    <row r="262" ht="35.25" customHeight="1">
      <c r="A262" s="63"/>
      <c r="B262" s="63"/>
      <c r="C262" s="63"/>
      <c r="D262" s="63"/>
      <c r="E262" s="63"/>
      <c r="F262" s="63"/>
      <c r="G262" s="63"/>
      <c r="H262" s="63"/>
      <c r="I262" s="53"/>
      <c r="J262" s="63"/>
      <c r="K262" s="59"/>
      <c r="L262" s="60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</row>
    <row r="263" ht="35.25" customHeight="1">
      <c r="A263" s="63"/>
      <c r="B263" s="63"/>
      <c r="C263" s="63"/>
      <c r="D263" s="63"/>
      <c r="E263" s="63"/>
      <c r="F263" s="63"/>
      <c r="G263" s="63"/>
      <c r="H263" s="63"/>
      <c r="I263" s="53"/>
      <c r="J263" s="63"/>
      <c r="K263" s="59"/>
      <c r="L263" s="60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</row>
    <row r="264" ht="35.25" customHeight="1">
      <c r="A264" s="63"/>
      <c r="B264" s="63"/>
      <c r="C264" s="63"/>
      <c r="D264" s="63"/>
      <c r="E264" s="63"/>
      <c r="F264" s="63"/>
      <c r="G264" s="63"/>
      <c r="H264" s="63"/>
      <c r="I264" s="53"/>
      <c r="J264" s="63"/>
      <c r="K264" s="59"/>
      <c r="L264" s="60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</row>
    <row r="265" ht="35.25" customHeight="1">
      <c r="A265" s="63"/>
      <c r="B265" s="63"/>
      <c r="C265" s="63"/>
      <c r="D265" s="63"/>
      <c r="E265" s="63"/>
      <c r="F265" s="63"/>
      <c r="G265" s="63"/>
      <c r="H265" s="63"/>
      <c r="I265" s="53"/>
      <c r="J265" s="63"/>
      <c r="K265" s="59"/>
      <c r="L265" s="60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</row>
    <row r="266" ht="35.25" customHeight="1">
      <c r="A266" s="63"/>
      <c r="B266" s="63"/>
      <c r="C266" s="63"/>
      <c r="D266" s="63"/>
      <c r="E266" s="63"/>
      <c r="F266" s="63"/>
      <c r="G266" s="63"/>
      <c r="H266" s="63"/>
      <c r="I266" s="53"/>
      <c r="J266" s="63"/>
      <c r="K266" s="59"/>
      <c r="L266" s="60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</row>
    <row r="267" ht="35.25" customHeight="1">
      <c r="A267" s="63"/>
      <c r="B267" s="63"/>
      <c r="C267" s="63"/>
      <c r="D267" s="63"/>
      <c r="E267" s="63"/>
      <c r="F267" s="63"/>
      <c r="G267" s="63"/>
      <c r="H267" s="63"/>
      <c r="I267" s="53"/>
      <c r="J267" s="63"/>
      <c r="K267" s="59"/>
      <c r="L267" s="60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</row>
    <row r="268" ht="35.25" customHeight="1">
      <c r="A268" s="63"/>
      <c r="B268" s="63"/>
      <c r="C268" s="63"/>
      <c r="D268" s="63"/>
      <c r="E268" s="63"/>
      <c r="F268" s="63"/>
      <c r="G268" s="63"/>
      <c r="H268" s="63"/>
      <c r="I268" s="53"/>
      <c r="J268" s="63"/>
      <c r="K268" s="59"/>
      <c r="L268" s="60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</row>
    <row r="269" ht="35.25" customHeight="1">
      <c r="A269" s="63"/>
      <c r="B269" s="63"/>
      <c r="C269" s="63"/>
      <c r="D269" s="63"/>
      <c r="E269" s="63"/>
      <c r="F269" s="63"/>
      <c r="G269" s="63"/>
      <c r="H269" s="63"/>
      <c r="I269" s="53"/>
      <c r="J269" s="63"/>
      <c r="K269" s="59"/>
      <c r="L269" s="60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</row>
    <row r="270" ht="35.25" customHeight="1">
      <c r="A270" s="63"/>
      <c r="B270" s="63"/>
      <c r="C270" s="63"/>
      <c r="D270" s="63"/>
      <c r="E270" s="63"/>
      <c r="F270" s="63"/>
      <c r="G270" s="63"/>
      <c r="H270" s="63"/>
      <c r="I270" s="53"/>
      <c r="J270" s="63"/>
      <c r="K270" s="59"/>
      <c r="L270" s="60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</row>
    <row r="271" ht="35.25" customHeight="1">
      <c r="A271" s="63"/>
      <c r="B271" s="63"/>
      <c r="C271" s="63"/>
      <c r="D271" s="63"/>
      <c r="E271" s="63"/>
      <c r="F271" s="63"/>
      <c r="G271" s="63"/>
      <c r="H271" s="63"/>
      <c r="I271" s="53"/>
      <c r="J271" s="63"/>
      <c r="K271" s="59"/>
      <c r="L271" s="60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</row>
    <row r="272" ht="35.25" customHeight="1">
      <c r="A272" s="63"/>
      <c r="B272" s="63"/>
      <c r="C272" s="63"/>
      <c r="D272" s="63"/>
      <c r="E272" s="63"/>
      <c r="F272" s="63"/>
      <c r="G272" s="63"/>
      <c r="H272" s="63"/>
      <c r="I272" s="53"/>
      <c r="J272" s="63"/>
      <c r="K272" s="59"/>
      <c r="L272" s="60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</row>
    <row r="273" ht="35.25" customHeight="1">
      <c r="A273" s="63"/>
      <c r="B273" s="63"/>
      <c r="C273" s="63"/>
      <c r="D273" s="63"/>
      <c r="E273" s="63"/>
      <c r="F273" s="63"/>
      <c r="G273" s="63"/>
      <c r="H273" s="63"/>
      <c r="I273" s="53"/>
      <c r="J273" s="63"/>
      <c r="K273" s="59"/>
      <c r="L273" s="60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</row>
    <row r="274" ht="35.25" customHeight="1">
      <c r="A274" s="63"/>
      <c r="B274" s="63"/>
      <c r="C274" s="63"/>
      <c r="D274" s="63"/>
      <c r="E274" s="63"/>
      <c r="F274" s="63"/>
      <c r="G274" s="63"/>
      <c r="H274" s="63"/>
      <c r="I274" s="53"/>
      <c r="J274" s="63"/>
      <c r="K274" s="59"/>
      <c r="L274" s="60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</row>
    <row r="275" ht="35.25" customHeight="1">
      <c r="A275" s="63"/>
      <c r="B275" s="63"/>
      <c r="C275" s="63"/>
      <c r="D275" s="63"/>
      <c r="E275" s="63"/>
      <c r="F275" s="63"/>
      <c r="G275" s="63"/>
      <c r="H275" s="63"/>
      <c r="I275" s="53"/>
      <c r="J275" s="63"/>
      <c r="K275" s="59"/>
      <c r="L275" s="60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</row>
    <row r="276" ht="35.25" customHeight="1">
      <c r="A276" s="63"/>
      <c r="B276" s="63"/>
      <c r="C276" s="63"/>
      <c r="D276" s="63"/>
      <c r="E276" s="63"/>
      <c r="F276" s="63"/>
      <c r="G276" s="63"/>
      <c r="H276" s="63"/>
      <c r="I276" s="53"/>
      <c r="J276" s="63"/>
      <c r="K276" s="59"/>
      <c r="L276" s="60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</row>
    <row r="277" ht="35.25" customHeight="1">
      <c r="A277" s="63"/>
      <c r="B277" s="63"/>
      <c r="C277" s="63"/>
      <c r="D277" s="63"/>
      <c r="E277" s="63"/>
      <c r="F277" s="63"/>
      <c r="G277" s="63"/>
      <c r="H277" s="63"/>
      <c r="I277" s="53"/>
      <c r="J277" s="63"/>
      <c r="K277" s="59"/>
      <c r="L277" s="60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</row>
    <row r="278" ht="35.25" customHeight="1">
      <c r="A278" s="63"/>
      <c r="B278" s="63"/>
      <c r="C278" s="63"/>
      <c r="D278" s="63"/>
      <c r="E278" s="63"/>
      <c r="F278" s="63"/>
      <c r="G278" s="63"/>
      <c r="H278" s="63"/>
      <c r="I278" s="53"/>
      <c r="J278" s="63"/>
      <c r="K278" s="59"/>
      <c r="L278" s="60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</row>
    <row r="279" ht="35.25" customHeight="1">
      <c r="A279" s="63"/>
      <c r="B279" s="63"/>
      <c r="C279" s="63"/>
      <c r="D279" s="63"/>
      <c r="E279" s="63"/>
      <c r="F279" s="63"/>
      <c r="G279" s="63"/>
      <c r="H279" s="63"/>
      <c r="I279" s="53"/>
      <c r="J279" s="63"/>
      <c r="K279" s="59"/>
      <c r="L279" s="60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</row>
    <row r="280" ht="35.25" customHeight="1">
      <c r="A280" s="63"/>
      <c r="B280" s="63"/>
      <c r="C280" s="63"/>
      <c r="D280" s="63"/>
      <c r="E280" s="63"/>
      <c r="F280" s="63"/>
      <c r="G280" s="63"/>
      <c r="H280" s="63"/>
      <c r="I280" s="53"/>
      <c r="J280" s="63"/>
      <c r="K280" s="59"/>
      <c r="L280" s="60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</row>
    <row r="281" ht="35.25" customHeight="1">
      <c r="A281" s="63"/>
      <c r="B281" s="63"/>
      <c r="C281" s="63"/>
      <c r="D281" s="63"/>
      <c r="E281" s="63"/>
      <c r="F281" s="63"/>
      <c r="G281" s="63"/>
      <c r="H281" s="63"/>
      <c r="I281" s="53"/>
      <c r="J281" s="63"/>
      <c r="K281" s="59"/>
      <c r="L281" s="60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</row>
    <row r="282" ht="35.25" customHeight="1">
      <c r="A282" s="63"/>
      <c r="B282" s="63"/>
      <c r="C282" s="63"/>
      <c r="D282" s="63"/>
      <c r="E282" s="63"/>
      <c r="F282" s="63"/>
      <c r="G282" s="63"/>
      <c r="H282" s="63"/>
      <c r="I282" s="53"/>
      <c r="J282" s="63"/>
      <c r="K282" s="59"/>
      <c r="L282" s="60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</row>
    <row r="283" ht="35.25" customHeight="1">
      <c r="A283" s="63"/>
      <c r="B283" s="63"/>
      <c r="C283" s="63"/>
      <c r="D283" s="63"/>
      <c r="E283" s="63"/>
      <c r="F283" s="63"/>
      <c r="G283" s="63"/>
      <c r="H283" s="63"/>
      <c r="I283" s="53"/>
      <c r="J283" s="63"/>
      <c r="K283" s="59"/>
      <c r="L283" s="60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</row>
    <row r="284" ht="35.25" customHeight="1">
      <c r="A284" s="63"/>
      <c r="B284" s="63"/>
      <c r="C284" s="63"/>
      <c r="D284" s="63"/>
      <c r="E284" s="63"/>
      <c r="F284" s="63"/>
      <c r="G284" s="63"/>
      <c r="H284" s="63"/>
      <c r="I284" s="53"/>
      <c r="J284" s="63"/>
      <c r="K284" s="59"/>
      <c r="L284" s="60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</row>
    <row r="285" ht="35.25" customHeight="1">
      <c r="A285" s="63"/>
      <c r="B285" s="63"/>
      <c r="C285" s="63"/>
      <c r="D285" s="63"/>
      <c r="E285" s="63"/>
      <c r="F285" s="63"/>
      <c r="G285" s="63"/>
      <c r="H285" s="63"/>
      <c r="I285" s="53"/>
      <c r="J285" s="63"/>
      <c r="K285" s="59"/>
      <c r="L285" s="60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</row>
    <row r="286" ht="35.25" customHeight="1">
      <c r="A286" s="63"/>
      <c r="B286" s="63"/>
      <c r="C286" s="63"/>
      <c r="D286" s="63"/>
      <c r="E286" s="63"/>
      <c r="F286" s="63"/>
      <c r="G286" s="63"/>
      <c r="H286" s="63"/>
      <c r="I286" s="53"/>
      <c r="J286" s="63"/>
      <c r="K286" s="59"/>
      <c r="L286" s="60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</row>
    <row r="287" ht="35.25" customHeight="1">
      <c r="A287" s="63"/>
      <c r="B287" s="63"/>
      <c r="C287" s="63"/>
      <c r="D287" s="63"/>
      <c r="E287" s="63"/>
      <c r="F287" s="63"/>
      <c r="G287" s="63"/>
      <c r="H287" s="63"/>
      <c r="I287" s="53"/>
      <c r="J287" s="63"/>
      <c r="K287" s="59"/>
      <c r="L287" s="60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</row>
    <row r="288" ht="35.25" customHeight="1">
      <c r="A288" s="63"/>
      <c r="B288" s="63"/>
      <c r="C288" s="63"/>
      <c r="D288" s="63"/>
      <c r="E288" s="63"/>
      <c r="F288" s="63"/>
      <c r="G288" s="63"/>
      <c r="H288" s="63"/>
      <c r="I288" s="53"/>
      <c r="J288" s="63"/>
      <c r="K288" s="59"/>
      <c r="L288" s="60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</row>
    <row r="289" ht="35.25" customHeight="1">
      <c r="A289" s="63"/>
      <c r="B289" s="63"/>
      <c r="C289" s="63"/>
      <c r="D289" s="63"/>
      <c r="E289" s="63"/>
      <c r="F289" s="63"/>
      <c r="G289" s="63"/>
      <c r="H289" s="63"/>
      <c r="I289" s="53"/>
      <c r="J289" s="63"/>
      <c r="K289" s="59"/>
      <c r="L289" s="60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</row>
    <row r="290" ht="35.25" customHeight="1">
      <c r="A290" s="63"/>
      <c r="B290" s="63"/>
      <c r="C290" s="63"/>
      <c r="D290" s="63"/>
      <c r="E290" s="63"/>
      <c r="F290" s="63"/>
      <c r="G290" s="63"/>
      <c r="H290" s="63"/>
      <c r="I290" s="53"/>
      <c r="J290" s="63"/>
      <c r="K290" s="59"/>
      <c r="L290" s="60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</row>
    <row r="291" ht="35.25" customHeight="1">
      <c r="A291" s="63"/>
      <c r="B291" s="63"/>
      <c r="C291" s="63"/>
      <c r="D291" s="63"/>
      <c r="E291" s="63"/>
      <c r="F291" s="63"/>
      <c r="G291" s="63"/>
      <c r="H291" s="63"/>
      <c r="I291" s="53"/>
      <c r="J291" s="63"/>
      <c r="K291" s="59"/>
      <c r="L291" s="60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</row>
    <row r="292" ht="35.25" customHeight="1">
      <c r="A292" s="63"/>
      <c r="B292" s="63"/>
      <c r="C292" s="63"/>
      <c r="D292" s="63"/>
      <c r="E292" s="63"/>
      <c r="F292" s="63"/>
      <c r="G292" s="63"/>
      <c r="H292" s="63"/>
      <c r="I292" s="53"/>
      <c r="J292" s="63"/>
      <c r="K292" s="59"/>
      <c r="L292" s="60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</row>
    <row r="293" ht="35.25" customHeight="1">
      <c r="A293" s="63"/>
      <c r="B293" s="63"/>
      <c r="C293" s="63"/>
      <c r="D293" s="63"/>
      <c r="E293" s="63"/>
      <c r="F293" s="63"/>
      <c r="G293" s="63"/>
      <c r="H293" s="63"/>
      <c r="I293" s="53"/>
      <c r="J293" s="63"/>
      <c r="K293" s="59"/>
      <c r="L293" s="60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</row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12.38"/>
    <col customWidth="1" min="3" max="3" width="21.0"/>
    <col customWidth="1" min="4" max="4" width="6.0"/>
    <col customWidth="1" min="5" max="5" width="10.25"/>
    <col customWidth="1" min="6" max="7" width="11.25"/>
    <col customWidth="1" min="8" max="8" width="24.0"/>
    <col customWidth="1" min="9" max="9" width="5.63"/>
    <col customWidth="1" min="10" max="10" width="9.75"/>
    <col customWidth="1" min="11" max="12" width="11.38"/>
    <col customWidth="1" min="13" max="26" width="11.13"/>
  </cols>
  <sheetData>
    <row r="1" ht="35.25" customHeight="1">
      <c r="A1" s="64" t="str">
        <f>IFERROR(__xludf.DUMMYFUNCTION("IMPORTRANGE(""https://docs.google.com/spreadsheets/d/1J75sbqf4bidFPZDUqjAc5qcN6mGYwp-OejayTVvCcRk/edit#gid=1943441772"",""影響程度!A:L"")"),"#REF!")</f>
        <v>#REF!</v>
      </c>
      <c r="B1" s="65"/>
      <c r="C1" s="66"/>
      <c r="D1" s="14"/>
      <c r="E1" s="14"/>
      <c r="F1" s="14"/>
      <c r="G1" s="15"/>
      <c r="H1" s="66"/>
      <c r="I1" s="14"/>
      <c r="J1" s="14"/>
      <c r="K1" s="14"/>
      <c r="L1" s="15"/>
    </row>
    <row r="2" ht="35.25" customHeight="1">
      <c r="A2" s="37"/>
      <c r="B2" s="38"/>
      <c r="C2" s="67"/>
      <c r="D2" s="68"/>
      <c r="E2" s="69"/>
      <c r="F2" s="69"/>
      <c r="G2" s="69"/>
      <c r="H2" s="70"/>
      <c r="I2" s="68"/>
      <c r="J2" s="71"/>
      <c r="K2" s="71"/>
      <c r="L2" s="71"/>
    </row>
    <row r="3" ht="35.25" customHeight="1">
      <c r="A3" s="72"/>
      <c r="B3" s="73"/>
      <c r="C3" s="74"/>
      <c r="D3" s="75"/>
      <c r="E3" s="76"/>
      <c r="F3" s="76"/>
      <c r="G3" s="76"/>
      <c r="H3" s="77"/>
      <c r="I3" s="78"/>
      <c r="J3" s="79"/>
      <c r="K3" s="80"/>
      <c r="L3" s="80"/>
    </row>
    <row r="4" ht="35.25" customHeight="1">
      <c r="A4" s="72"/>
      <c r="B4" s="73"/>
      <c r="C4" s="74"/>
      <c r="D4" s="75"/>
      <c r="E4" s="76"/>
      <c r="F4" s="76"/>
      <c r="G4" s="76"/>
      <c r="H4" s="77"/>
      <c r="I4" s="78"/>
      <c r="J4" s="79"/>
      <c r="K4" s="80"/>
      <c r="L4" s="80"/>
    </row>
    <row r="5" ht="35.25" customHeight="1">
      <c r="A5" s="72"/>
      <c r="B5" s="73"/>
      <c r="C5" s="74"/>
      <c r="D5" s="75"/>
      <c r="E5" s="76"/>
      <c r="F5" s="76"/>
      <c r="G5" s="76"/>
      <c r="H5" s="77"/>
      <c r="I5" s="78"/>
      <c r="J5" s="79"/>
      <c r="K5" s="80"/>
      <c r="L5" s="80"/>
    </row>
    <row r="6" ht="35.25" customHeight="1">
      <c r="A6" s="72"/>
      <c r="B6" s="73"/>
      <c r="C6" s="74"/>
      <c r="D6" s="75"/>
      <c r="E6" s="76"/>
      <c r="F6" s="76"/>
      <c r="G6" s="76"/>
      <c r="H6" s="77"/>
      <c r="I6" s="78"/>
      <c r="J6" s="79"/>
      <c r="K6" s="80"/>
      <c r="L6" s="80"/>
    </row>
    <row r="7" ht="35.25" customHeight="1">
      <c r="A7" s="72"/>
      <c r="B7" s="73"/>
      <c r="C7" s="74"/>
      <c r="D7" s="75"/>
      <c r="E7" s="76"/>
      <c r="F7" s="76"/>
      <c r="G7" s="76"/>
      <c r="H7" s="77"/>
      <c r="I7" s="78"/>
      <c r="J7" s="79"/>
      <c r="K7" s="80"/>
      <c r="L7" s="80"/>
    </row>
    <row r="8" ht="35.25" customHeight="1">
      <c r="A8" s="72"/>
      <c r="B8" s="73"/>
      <c r="C8" s="74"/>
      <c r="D8" s="75"/>
      <c r="E8" s="76"/>
      <c r="F8" s="76"/>
      <c r="G8" s="76"/>
      <c r="H8" s="77"/>
      <c r="I8" s="78"/>
      <c r="J8" s="79"/>
      <c r="K8" s="80"/>
      <c r="L8" s="80"/>
    </row>
    <row r="9" ht="35.25" customHeight="1">
      <c r="A9" s="72"/>
      <c r="B9" s="73"/>
      <c r="C9" s="74"/>
      <c r="D9" s="75"/>
      <c r="E9" s="76"/>
      <c r="F9" s="76"/>
      <c r="G9" s="76"/>
      <c r="H9" s="77"/>
      <c r="I9" s="78"/>
      <c r="J9" s="79"/>
      <c r="K9" s="80"/>
      <c r="L9" s="80"/>
    </row>
    <row r="10" ht="35.25" customHeight="1">
      <c r="A10" s="72"/>
      <c r="B10" s="73"/>
      <c r="C10" s="74"/>
      <c r="D10" s="75"/>
      <c r="E10" s="76"/>
      <c r="F10" s="76"/>
      <c r="G10" s="76"/>
      <c r="H10" s="77"/>
      <c r="I10" s="78"/>
      <c r="J10" s="79"/>
      <c r="K10" s="80"/>
      <c r="L10" s="80"/>
    </row>
    <row r="11" ht="35.25" customHeight="1">
      <c r="A11" s="81"/>
      <c r="B11" s="73"/>
      <c r="C11" s="82"/>
      <c r="D11" s="83"/>
      <c r="E11" s="76"/>
      <c r="F11" s="83"/>
      <c r="G11" s="83"/>
      <c r="H11" s="84"/>
      <c r="I11" s="85"/>
      <c r="J11" s="85"/>
      <c r="K11" s="85"/>
      <c r="L11" s="85"/>
    </row>
    <row r="12" ht="35.25" customHeight="1">
      <c r="A12" s="81"/>
      <c r="B12" s="73"/>
      <c r="C12" s="82"/>
      <c r="D12" s="83"/>
      <c r="E12" s="83"/>
      <c r="F12" s="83"/>
      <c r="G12" s="83"/>
      <c r="H12" s="84"/>
      <c r="I12" s="85"/>
      <c r="J12" s="85"/>
      <c r="K12" s="85"/>
      <c r="L12" s="85"/>
    </row>
    <row r="13" ht="35.25" customHeight="1">
      <c r="A13" s="81"/>
      <c r="B13" s="73"/>
      <c r="C13" s="82"/>
      <c r="D13" s="83"/>
      <c r="E13" s="83"/>
      <c r="F13" s="83"/>
      <c r="G13" s="83"/>
      <c r="H13" s="84"/>
      <c r="I13" s="85"/>
      <c r="J13" s="85"/>
      <c r="K13" s="85"/>
      <c r="L13" s="85"/>
    </row>
    <row r="14" ht="35.25" customHeight="1">
      <c r="A14" s="81"/>
      <c r="B14" s="73"/>
      <c r="C14" s="82"/>
      <c r="D14" s="83"/>
      <c r="E14" s="83"/>
      <c r="F14" s="83"/>
      <c r="G14" s="83"/>
      <c r="H14" s="84"/>
      <c r="I14" s="85"/>
      <c r="J14" s="85"/>
      <c r="K14" s="85"/>
      <c r="L14" s="85"/>
    </row>
    <row r="15" ht="35.25" customHeight="1">
      <c r="A15" s="81"/>
      <c r="B15" s="73"/>
      <c r="C15" s="82"/>
      <c r="D15" s="83"/>
      <c r="E15" s="83"/>
      <c r="F15" s="83"/>
      <c r="G15" s="83"/>
      <c r="H15" s="84"/>
      <c r="I15" s="85"/>
      <c r="J15" s="85"/>
      <c r="K15" s="85"/>
      <c r="L15" s="85"/>
    </row>
    <row r="16" ht="35.25" customHeight="1">
      <c r="A16" s="81"/>
      <c r="B16" s="73"/>
      <c r="C16" s="82"/>
      <c r="D16" s="83"/>
      <c r="E16" s="83"/>
      <c r="F16" s="83"/>
      <c r="G16" s="83"/>
      <c r="H16" s="84"/>
      <c r="I16" s="85"/>
      <c r="J16" s="85"/>
      <c r="K16" s="85"/>
      <c r="L16" s="85"/>
    </row>
    <row r="17" ht="35.25" customHeight="1">
      <c r="A17" s="81"/>
      <c r="B17" s="73"/>
      <c r="C17" s="82"/>
      <c r="D17" s="83"/>
      <c r="E17" s="83"/>
      <c r="F17" s="83"/>
      <c r="G17" s="83"/>
      <c r="H17" s="84"/>
      <c r="I17" s="85"/>
      <c r="J17" s="85"/>
      <c r="K17" s="85"/>
      <c r="L17" s="85"/>
    </row>
    <row r="18" ht="35.25" customHeight="1">
      <c r="A18" s="81"/>
      <c r="B18" s="73"/>
      <c r="C18" s="82"/>
      <c r="D18" s="83"/>
      <c r="E18" s="83"/>
      <c r="F18" s="83"/>
      <c r="G18" s="83"/>
      <c r="H18" s="84"/>
      <c r="I18" s="85"/>
      <c r="J18" s="85"/>
      <c r="K18" s="85"/>
      <c r="L18" s="85"/>
    </row>
    <row r="19" ht="35.25" customHeight="1">
      <c r="A19" s="81"/>
      <c r="B19" s="73"/>
      <c r="C19" s="82"/>
      <c r="D19" s="83"/>
      <c r="E19" s="83"/>
      <c r="F19" s="83"/>
      <c r="G19" s="83"/>
      <c r="H19" s="84"/>
      <c r="I19" s="85"/>
      <c r="J19" s="85"/>
      <c r="K19" s="85"/>
      <c r="L19" s="85"/>
    </row>
    <row r="20" ht="35.25" customHeight="1">
      <c r="A20" s="81"/>
      <c r="B20" s="73"/>
      <c r="C20" s="82"/>
      <c r="D20" s="83"/>
      <c r="E20" s="83"/>
      <c r="F20" s="83"/>
      <c r="G20" s="83"/>
      <c r="H20" s="84"/>
      <c r="I20" s="85"/>
      <c r="J20" s="85"/>
      <c r="K20" s="85"/>
      <c r="L20" s="85"/>
    </row>
    <row r="21" ht="35.25" customHeight="1">
      <c r="A21" s="81"/>
      <c r="B21" s="73"/>
      <c r="C21" s="82"/>
      <c r="D21" s="83"/>
      <c r="E21" s="83"/>
      <c r="F21" s="83"/>
      <c r="G21" s="83"/>
      <c r="H21" s="84"/>
      <c r="I21" s="85"/>
      <c r="J21" s="85"/>
      <c r="K21" s="85"/>
      <c r="L21" s="85"/>
    </row>
    <row r="22" ht="35.25" customHeight="1">
      <c r="A22" s="81"/>
      <c r="B22" s="73"/>
      <c r="C22" s="82"/>
      <c r="D22" s="83"/>
      <c r="E22" s="83"/>
      <c r="F22" s="83"/>
      <c r="G22" s="83"/>
      <c r="H22" s="84"/>
      <c r="I22" s="85"/>
      <c r="J22" s="85"/>
      <c r="K22" s="85"/>
      <c r="L22" s="85"/>
    </row>
    <row r="23" ht="35.25" customHeight="1">
      <c r="A23" s="81"/>
      <c r="B23" s="73"/>
      <c r="C23" s="82"/>
      <c r="D23" s="83"/>
      <c r="E23" s="83"/>
      <c r="F23" s="83"/>
      <c r="G23" s="83"/>
      <c r="H23" s="84"/>
      <c r="I23" s="85"/>
      <c r="J23" s="85"/>
      <c r="K23" s="85"/>
      <c r="L23" s="85"/>
    </row>
    <row r="24" ht="35.25" customHeight="1">
      <c r="A24" s="81"/>
      <c r="B24" s="73"/>
      <c r="C24" s="82"/>
      <c r="D24" s="83"/>
      <c r="E24" s="83"/>
      <c r="F24" s="83"/>
      <c r="G24" s="83"/>
      <c r="H24" s="84"/>
      <c r="I24" s="85"/>
      <c r="J24" s="85"/>
      <c r="K24" s="85"/>
      <c r="L24" s="85"/>
    </row>
    <row r="25" ht="35.25" customHeight="1">
      <c r="A25" s="81"/>
      <c r="B25" s="73"/>
      <c r="C25" s="82"/>
      <c r="D25" s="83"/>
      <c r="E25" s="83"/>
      <c r="F25" s="83"/>
      <c r="G25" s="83"/>
      <c r="H25" s="84"/>
      <c r="I25" s="85"/>
      <c r="J25" s="85"/>
      <c r="K25" s="85"/>
      <c r="L25" s="85"/>
    </row>
    <row r="26" ht="35.25" customHeight="1">
      <c r="A26" s="81"/>
      <c r="B26" s="73"/>
      <c r="C26" s="82"/>
      <c r="D26" s="83"/>
      <c r="E26" s="83"/>
      <c r="F26" s="83"/>
      <c r="G26" s="83"/>
      <c r="H26" s="84"/>
      <c r="I26" s="85"/>
      <c r="J26" s="85"/>
      <c r="K26" s="85"/>
      <c r="L26" s="85"/>
    </row>
    <row r="27" ht="35.25" customHeight="1">
      <c r="A27" s="81"/>
      <c r="B27" s="73"/>
      <c r="C27" s="82"/>
      <c r="D27" s="83"/>
      <c r="E27" s="83"/>
      <c r="F27" s="83"/>
      <c r="G27" s="83"/>
      <c r="H27" s="84"/>
      <c r="I27" s="85"/>
      <c r="J27" s="85"/>
      <c r="K27" s="85"/>
      <c r="L27" s="85"/>
    </row>
    <row r="28" ht="35.25" customHeight="1">
      <c r="A28" s="81"/>
      <c r="B28" s="73"/>
      <c r="C28" s="82"/>
      <c r="D28" s="83"/>
      <c r="E28" s="83"/>
      <c r="F28" s="83"/>
      <c r="G28" s="83"/>
      <c r="H28" s="84"/>
      <c r="I28" s="85"/>
      <c r="J28" s="85"/>
      <c r="K28" s="85"/>
      <c r="L28" s="85"/>
    </row>
    <row r="29" ht="35.25" customHeight="1">
      <c r="A29" s="81"/>
      <c r="B29" s="73"/>
      <c r="C29" s="82"/>
      <c r="D29" s="83"/>
      <c r="E29" s="83"/>
      <c r="F29" s="83"/>
      <c r="G29" s="83"/>
      <c r="H29" s="84"/>
      <c r="I29" s="85"/>
      <c r="J29" s="85"/>
      <c r="K29" s="85"/>
      <c r="L29" s="85"/>
    </row>
    <row r="30" ht="35.25" customHeight="1">
      <c r="A30" s="81"/>
      <c r="B30" s="73"/>
      <c r="C30" s="82"/>
      <c r="D30" s="83"/>
      <c r="E30" s="83"/>
      <c r="F30" s="83"/>
      <c r="G30" s="83"/>
      <c r="H30" s="84"/>
      <c r="I30" s="85"/>
      <c r="J30" s="85"/>
      <c r="K30" s="85"/>
      <c r="L30" s="85"/>
    </row>
    <row r="31" ht="35.25" customHeight="1">
      <c r="A31" s="81"/>
      <c r="B31" s="73"/>
      <c r="C31" s="82"/>
      <c r="D31" s="83"/>
      <c r="E31" s="83"/>
      <c r="F31" s="83"/>
      <c r="G31" s="83"/>
      <c r="H31" s="84"/>
      <c r="I31" s="85"/>
      <c r="J31" s="85"/>
      <c r="K31" s="85"/>
      <c r="L31" s="85"/>
    </row>
    <row r="32" ht="35.25" customHeight="1">
      <c r="A32" s="81"/>
      <c r="B32" s="73"/>
      <c r="C32" s="82"/>
      <c r="D32" s="83"/>
      <c r="E32" s="83"/>
      <c r="F32" s="83"/>
      <c r="G32" s="83"/>
      <c r="H32" s="84"/>
      <c r="I32" s="85"/>
      <c r="J32" s="85"/>
      <c r="K32" s="85"/>
      <c r="L32" s="85"/>
    </row>
    <row r="33" ht="35.25" customHeight="1">
      <c r="A33" s="81"/>
      <c r="B33" s="73"/>
      <c r="C33" s="82"/>
      <c r="D33" s="83"/>
      <c r="E33" s="83"/>
      <c r="F33" s="83"/>
      <c r="G33" s="83"/>
      <c r="H33" s="84"/>
      <c r="I33" s="85"/>
      <c r="J33" s="85"/>
      <c r="K33" s="85"/>
      <c r="L33" s="85"/>
    </row>
    <row r="34" ht="35.25" customHeight="1">
      <c r="A34" s="81"/>
      <c r="B34" s="73"/>
      <c r="C34" s="82"/>
      <c r="D34" s="83"/>
      <c r="E34" s="83"/>
      <c r="F34" s="83"/>
      <c r="G34" s="83"/>
      <c r="H34" s="84"/>
      <c r="I34" s="85"/>
      <c r="J34" s="85"/>
      <c r="K34" s="85"/>
      <c r="L34" s="85"/>
    </row>
    <row r="35" ht="35.25" customHeight="1">
      <c r="A35" s="81"/>
      <c r="B35" s="73"/>
      <c r="C35" s="82"/>
      <c r="D35" s="83"/>
      <c r="E35" s="83"/>
      <c r="F35" s="83"/>
      <c r="G35" s="83"/>
      <c r="H35" s="84"/>
      <c r="I35" s="85"/>
      <c r="J35" s="85"/>
      <c r="K35" s="85"/>
      <c r="L35" s="85"/>
    </row>
    <row r="36" ht="35.25" customHeight="1">
      <c r="A36" s="81"/>
      <c r="B36" s="73"/>
      <c r="C36" s="82"/>
      <c r="D36" s="83"/>
      <c r="E36" s="83"/>
      <c r="F36" s="83"/>
      <c r="G36" s="83"/>
      <c r="H36" s="84"/>
      <c r="I36" s="85"/>
      <c r="J36" s="85"/>
      <c r="K36" s="85"/>
      <c r="L36" s="85"/>
    </row>
    <row r="37" ht="35.25" customHeight="1">
      <c r="A37" s="81"/>
      <c r="B37" s="73"/>
      <c r="C37" s="82"/>
      <c r="D37" s="83"/>
      <c r="E37" s="83"/>
      <c r="F37" s="83"/>
      <c r="G37" s="83"/>
      <c r="H37" s="84"/>
      <c r="I37" s="85"/>
      <c r="J37" s="85"/>
      <c r="K37" s="85"/>
      <c r="L37" s="85"/>
    </row>
    <row r="38" ht="35.25" customHeight="1">
      <c r="A38" s="81"/>
      <c r="B38" s="73"/>
      <c r="C38" s="82"/>
      <c r="D38" s="83"/>
      <c r="E38" s="83"/>
      <c r="F38" s="83"/>
      <c r="G38" s="83"/>
      <c r="H38" s="84"/>
      <c r="I38" s="85"/>
      <c r="J38" s="85"/>
      <c r="K38" s="85"/>
      <c r="L38" s="85"/>
    </row>
    <row r="39" ht="35.25" customHeight="1">
      <c r="A39" s="81"/>
      <c r="B39" s="73"/>
      <c r="C39" s="82"/>
      <c r="D39" s="83"/>
      <c r="E39" s="83"/>
      <c r="F39" s="83"/>
      <c r="G39" s="83"/>
      <c r="H39" s="84"/>
      <c r="I39" s="85"/>
      <c r="J39" s="85"/>
      <c r="K39" s="85"/>
      <c r="L39" s="85"/>
    </row>
    <row r="40" ht="35.25" customHeight="1">
      <c r="A40" s="81"/>
      <c r="B40" s="73"/>
      <c r="C40" s="82"/>
      <c r="D40" s="83"/>
      <c r="E40" s="83"/>
      <c r="F40" s="83"/>
      <c r="G40" s="83"/>
      <c r="H40" s="84"/>
      <c r="I40" s="85"/>
      <c r="J40" s="85"/>
      <c r="K40" s="85"/>
      <c r="L40" s="85"/>
    </row>
    <row r="41" ht="35.25" customHeight="1">
      <c r="A41" s="81"/>
      <c r="B41" s="73"/>
      <c r="C41" s="82"/>
      <c r="D41" s="83"/>
      <c r="E41" s="83"/>
      <c r="F41" s="83"/>
      <c r="G41" s="83"/>
      <c r="H41" s="84"/>
      <c r="I41" s="85"/>
      <c r="J41" s="85"/>
      <c r="K41" s="85"/>
      <c r="L41" s="85"/>
    </row>
    <row r="42" ht="35.25" customHeight="1">
      <c r="A42" s="81"/>
      <c r="B42" s="73"/>
      <c r="C42" s="82"/>
      <c r="D42" s="83"/>
      <c r="E42" s="83"/>
      <c r="F42" s="83"/>
      <c r="G42" s="83"/>
      <c r="H42" s="84"/>
      <c r="I42" s="85"/>
      <c r="J42" s="85"/>
      <c r="K42" s="85"/>
      <c r="L42" s="85"/>
    </row>
    <row r="43" ht="35.25" customHeight="1">
      <c r="A43" s="81"/>
      <c r="B43" s="73"/>
      <c r="C43" s="82"/>
      <c r="D43" s="83"/>
      <c r="E43" s="83"/>
      <c r="F43" s="83"/>
      <c r="G43" s="83"/>
      <c r="H43" s="84"/>
      <c r="I43" s="85"/>
      <c r="J43" s="85"/>
      <c r="K43" s="85"/>
      <c r="L43" s="85"/>
    </row>
    <row r="44" ht="35.25" customHeight="1">
      <c r="A44" s="81"/>
      <c r="B44" s="73"/>
      <c r="C44" s="82"/>
      <c r="D44" s="83"/>
      <c r="E44" s="83"/>
      <c r="F44" s="83"/>
      <c r="G44" s="83"/>
      <c r="H44" s="84"/>
      <c r="I44" s="85"/>
      <c r="J44" s="85"/>
      <c r="K44" s="85"/>
      <c r="L44" s="85"/>
    </row>
    <row r="45" ht="35.25" customHeight="1">
      <c r="A45" s="81"/>
      <c r="B45" s="73"/>
      <c r="C45" s="82"/>
      <c r="D45" s="83"/>
      <c r="E45" s="83"/>
      <c r="F45" s="83"/>
      <c r="G45" s="83"/>
      <c r="H45" s="84"/>
      <c r="I45" s="85"/>
      <c r="J45" s="85"/>
      <c r="K45" s="85"/>
      <c r="L45" s="85"/>
    </row>
    <row r="46" ht="35.25" customHeight="1">
      <c r="A46" s="81"/>
      <c r="B46" s="73"/>
      <c r="C46" s="82"/>
      <c r="D46" s="83"/>
      <c r="E46" s="83"/>
      <c r="F46" s="83"/>
      <c r="G46" s="83"/>
      <c r="H46" s="84"/>
      <c r="I46" s="85"/>
      <c r="J46" s="85"/>
      <c r="K46" s="85"/>
      <c r="L46" s="85"/>
    </row>
    <row r="47" ht="35.25" customHeight="1">
      <c r="A47" s="81"/>
      <c r="B47" s="73"/>
      <c r="C47" s="82"/>
      <c r="D47" s="83"/>
      <c r="E47" s="83"/>
      <c r="F47" s="83"/>
      <c r="G47" s="83"/>
      <c r="H47" s="84"/>
      <c r="I47" s="85"/>
      <c r="J47" s="85"/>
      <c r="K47" s="85"/>
      <c r="L47" s="85"/>
    </row>
    <row r="48" ht="35.25" customHeight="1">
      <c r="A48" s="81"/>
      <c r="B48" s="73"/>
      <c r="C48" s="82"/>
      <c r="D48" s="83"/>
      <c r="E48" s="83"/>
      <c r="F48" s="83"/>
      <c r="G48" s="83"/>
      <c r="H48" s="84"/>
      <c r="I48" s="85"/>
      <c r="J48" s="85"/>
      <c r="K48" s="85"/>
      <c r="L48" s="85"/>
    </row>
    <row r="49" ht="35.25" customHeight="1">
      <c r="A49" s="81"/>
      <c r="B49" s="73"/>
      <c r="C49" s="82"/>
      <c r="D49" s="83"/>
      <c r="E49" s="83"/>
      <c r="F49" s="83"/>
      <c r="G49" s="83"/>
      <c r="H49" s="84"/>
      <c r="I49" s="85"/>
      <c r="J49" s="85"/>
      <c r="K49" s="85"/>
      <c r="L49" s="85"/>
    </row>
    <row r="50" ht="35.25" customHeight="1">
      <c r="A50" s="81"/>
      <c r="B50" s="73"/>
      <c r="C50" s="82"/>
      <c r="D50" s="83"/>
      <c r="E50" s="83"/>
      <c r="F50" s="83"/>
      <c r="G50" s="83"/>
      <c r="H50" s="84"/>
      <c r="I50" s="85"/>
      <c r="J50" s="85"/>
      <c r="K50" s="85"/>
      <c r="L50" s="85"/>
    </row>
    <row r="51" ht="35.25" customHeight="1">
      <c r="A51" s="81"/>
      <c r="B51" s="73"/>
      <c r="C51" s="82"/>
      <c r="D51" s="83"/>
      <c r="E51" s="83"/>
      <c r="F51" s="83"/>
      <c r="G51" s="83"/>
      <c r="H51" s="84"/>
      <c r="I51" s="85"/>
      <c r="J51" s="85"/>
      <c r="K51" s="85"/>
      <c r="L51" s="85"/>
    </row>
    <row r="52" ht="35.25" customHeight="1">
      <c r="A52" s="81"/>
      <c r="B52" s="73"/>
      <c r="C52" s="82"/>
      <c r="D52" s="83"/>
      <c r="E52" s="83"/>
      <c r="F52" s="83"/>
      <c r="G52" s="83"/>
      <c r="H52" s="84"/>
      <c r="I52" s="85"/>
      <c r="J52" s="85"/>
      <c r="K52" s="85"/>
      <c r="L52" s="85"/>
    </row>
    <row r="53" ht="35.25" customHeight="1">
      <c r="A53" s="81"/>
      <c r="B53" s="73"/>
      <c r="C53" s="82"/>
      <c r="D53" s="83"/>
      <c r="E53" s="83"/>
      <c r="F53" s="83"/>
      <c r="G53" s="83"/>
      <c r="H53" s="84"/>
      <c r="I53" s="85"/>
      <c r="J53" s="85"/>
      <c r="K53" s="85"/>
      <c r="L53" s="85"/>
    </row>
    <row r="54" ht="35.25" customHeight="1">
      <c r="A54" s="81"/>
      <c r="B54" s="73"/>
      <c r="C54" s="82"/>
      <c r="D54" s="83"/>
      <c r="E54" s="83"/>
      <c r="F54" s="83"/>
      <c r="G54" s="83"/>
      <c r="H54" s="84"/>
      <c r="I54" s="85"/>
      <c r="J54" s="85"/>
      <c r="K54" s="85"/>
      <c r="L54" s="85"/>
    </row>
    <row r="55" ht="35.25" customHeight="1">
      <c r="A55" s="81"/>
      <c r="B55" s="73"/>
      <c r="C55" s="82"/>
      <c r="D55" s="83"/>
      <c r="E55" s="83"/>
      <c r="F55" s="83"/>
      <c r="G55" s="83"/>
      <c r="H55" s="84"/>
      <c r="I55" s="85"/>
      <c r="J55" s="85"/>
      <c r="K55" s="85"/>
      <c r="L55" s="85"/>
    </row>
    <row r="56" ht="35.25" customHeight="1">
      <c r="A56" s="81"/>
      <c r="B56" s="73"/>
      <c r="C56" s="82"/>
      <c r="D56" s="83"/>
      <c r="E56" s="83"/>
      <c r="F56" s="83"/>
      <c r="G56" s="83"/>
      <c r="H56" s="84"/>
      <c r="I56" s="85"/>
      <c r="J56" s="85"/>
      <c r="K56" s="85"/>
      <c r="L56" s="85"/>
    </row>
    <row r="57" ht="35.25" customHeight="1">
      <c r="A57" s="81"/>
      <c r="B57" s="73"/>
      <c r="C57" s="82"/>
      <c r="D57" s="83"/>
      <c r="E57" s="83"/>
      <c r="F57" s="83"/>
      <c r="G57" s="83"/>
      <c r="H57" s="84"/>
      <c r="I57" s="85"/>
      <c r="J57" s="85"/>
      <c r="K57" s="85"/>
      <c r="L57" s="85"/>
    </row>
    <row r="58" ht="35.25" customHeight="1">
      <c r="A58" s="81"/>
      <c r="B58" s="73"/>
      <c r="C58" s="82"/>
      <c r="D58" s="83"/>
      <c r="E58" s="83"/>
      <c r="F58" s="83"/>
      <c r="G58" s="83"/>
      <c r="H58" s="84"/>
      <c r="I58" s="85"/>
      <c r="J58" s="85"/>
      <c r="K58" s="85"/>
      <c r="L58" s="85"/>
    </row>
    <row r="59" ht="35.25" customHeight="1">
      <c r="A59" s="81"/>
      <c r="B59" s="73"/>
      <c r="C59" s="82"/>
      <c r="D59" s="83"/>
      <c r="E59" s="83"/>
      <c r="F59" s="83"/>
      <c r="G59" s="83"/>
      <c r="H59" s="84"/>
      <c r="I59" s="85"/>
      <c r="J59" s="85"/>
      <c r="K59" s="85"/>
      <c r="L59" s="85"/>
    </row>
    <row r="60" ht="35.25" customHeight="1">
      <c r="A60" s="81"/>
      <c r="B60" s="73"/>
      <c r="C60" s="82"/>
      <c r="D60" s="83"/>
      <c r="E60" s="83"/>
      <c r="F60" s="83"/>
      <c r="G60" s="83"/>
      <c r="H60" s="84"/>
      <c r="I60" s="85"/>
      <c r="J60" s="85"/>
      <c r="K60" s="85"/>
      <c r="L60" s="85"/>
    </row>
    <row r="61" ht="35.25" customHeight="1">
      <c r="A61" s="81"/>
      <c r="B61" s="73"/>
      <c r="C61" s="82"/>
      <c r="D61" s="83"/>
      <c r="E61" s="83"/>
      <c r="F61" s="83"/>
      <c r="G61" s="83"/>
      <c r="H61" s="84"/>
      <c r="I61" s="85"/>
      <c r="J61" s="85"/>
      <c r="K61" s="85"/>
      <c r="L61" s="85"/>
    </row>
    <row r="62" ht="35.25" customHeight="1">
      <c r="A62" s="81"/>
      <c r="B62" s="73"/>
      <c r="C62" s="82"/>
      <c r="D62" s="83"/>
      <c r="E62" s="83"/>
      <c r="F62" s="83"/>
      <c r="G62" s="83"/>
      <c r="H62" s="84"/>
      <c r="I62" s="85"/>
      <c r="J62" s="85"/>
      <c r="K62" s="85"/>
      <c r="L62" s="85"/>
    </row>
    <row r="63" ht="35.25" customHeight="1">
      <c r="A63" s="81"/>
      <c r="B63" s="73"/>
      <c r="C63" s="82"/>
      <c r="D63" s="83"/>
      <c r="E63" s="83"/>
      <c r="F63" s="83"/>
      <c r="G63" s="83"/>
      <c r="H63" s="84"/>
      <c r="I63" s="85"/>
      <c r="J63" s="85"/>
      <c r="K63" s="85"/>
      <c r="L63" s="85"/>
    </row>
    <row r="64" ht="35.25" customHeight="1">
      <c r="A64" s="81"/>
      <c r="B64" s="73"/>
      <c r="C64" s="82"/>
      <c r="D64" s="83"/>
      <c r="E64" s="83"/>
      <c r="F64" s="83"/>
      <c r="G64" s="83"/>
      <c r="H64" s="84"/>
      <c r="I64" s="85"/>
      <c r="J64" s="85"/>
      <c r="K64" s="85"/>
      <c r="L64" s="85"/>
    </row>
    <row r="65" ht="35.25" customHeight="1">
      <c r="A65" s="81"/>
      <c r="B65" s="73"/>
      <c r="C65" s="82"/>
      <c r="D65" s="83"/>
      <c r="E65" s="83"/>
      <c r="F65" s="83"/>
      <c r="G65" s="83"/>
      <c r="H65" s="84"/>
      <c r="I65" s="85"/>
      <c r="J65" s="85"/>
      <c r="K65" s="85"/>
      <c r="L65" s="85"/>
    </row>
    <row r="66" ht="35.25" customHeight="1">
      <c r="A66" s="81"/>
      <c r="B66" s="73"/>
      <c r="C66" s="82"/>
      <c r="D66" s="83"/>
      <c r="E66" s="83"/>
      <c r="F66" s="83"/>
      <c r="G66" s="83"/>
      <c r="H66" s="84"/>
      <c r="I66" s="85"/>
      <c r="J66" s="85"/>
      <c r="K66" s="85"/>
      <c r="L66" s="85"/>
    </row>
    <row r="67" ht="35.25" customHeight="1">
      <c r="A67" s="81"/>
      <c r="B67" s="73"/>
      <c r="C67" s="82"/>
      <c r="D67" s="83"/>
      <c r="E67" s="83"/>
      <c r="F67" s="83"/>
      <c r="G67" s="83"/>
      <c r="H67" s="84"/>
      <c r="I67" s="85"/>
      <c r="J67" s="85"/>
      <c r="K67" s="85"/>
      <c r="L67" s="85"/>
    </row>
    <row r="68" ht="35.25" customHeight="1">
      <c r="A68" s="81"/>
      <c r="B68" s="73"/>
      <c r="C68" s="82"/>
      <c r="D68" s="83"/>
      <c r="E68" s="83"/>
      <c r="F68" s="83"/>
      <c r="G68" s="83"/>
      <c r="H68" s="84"/>
      <c r="I68" s="85"/>
      <c r="J68" s="85"/>
      <c r="K68" s="85"/>
      <c r="L68" s="85"/>
    </row>
    <row r="69" ht="35.25" customHeight="1">
      <c r="A69" s="81"/>
      <c r="B69" s="73"/>
      <c r="C69" s="82"/>
      <c r="D69" s="83"/>
      <c r="E69" s="83"/>
      <c r="F69" s="83"/>
      <c r="G69" s="83"/>
      <c r="H69" s="84"/>
      <c r="I69" s="85"/>
      <c r="J69" s="85"/>
      <c r="K69" s="85"/>
      <c r="L69" s="85"/>
    </row>
    <row r="70" ht="35.25" customHeight="1">
      <c r="A70" s="81"/>
      <c r="B70" s="73"/>
      <c r="C70" s="82"/>
      <c r="D70" s="83"/>
      <c r="E70" s="83"/>
      <c r="F70" s="83"/>
      <c r="G70" s="83"/>
      <c r="H70" s="84"/>
      <c r="I70" s="85"/>
      <c r="J70" s="85"/>
      <c r="K70" s="85"/>
      <c r="L70" s="85"/>
    </row>
    <row r="71" ht="35.25" customHeight="1">
      <c r="A71" s="81"/>
      <c r="B71" s="73"/>
      <c r="C71" s="82"/>
      <c r="D71" s="83"/>
      <c r="E71" s="83"/>
      <c r="F71" s="83"/>
      <c r="G71" s="83"/>
      <c r="H71" s="84"/>
      <c r="I71" s="85"/>
      <c r="J71" s="85"/>
      <c r="K71" s="85"/>
      <c r="L71" s="85"/>
    </row>
    <row r="72" ht="35.25" customHeight="1">
      <c r="A72" s="81"/>
      <c r="B72" s="73"/>
      <c r="C72" s="82"/>
      <c r="D72" s="83"/>
      <c r="E72" s="83"/>
      <c r="F72" s="83"/>
      <c r="G72" s="83"/>
      <c r="H72" s="84"/>
      <c r="I72" s="85"/>
      <c r="J72" s="85"/>
      <c r="K72" s="85"/>
      <c r="L72" s="85"/>
    </row>
    <row r="73" ht="35.25" customHeight="1">
      <c r="A73" s="81"/>
      <c r="B73" s="73"/>
      <c r="C73" s="82"/>
      <c r="D73" s="83"/>
      <c r="E73" s="83"/>
      <c r="F73" s="83"/>
      <c r="G73" s="83"/>
      <c r="H73" s="84"/>
      <c r="I73" s="85"/>
      <c r="J73" s="85"/>
      <c r="K73" s="85"/>
      <c r="L73" s="85"/>
    </row>
    <row r="74" ht="35.25" customHeight="1">
      <c r="A74" s="81"/>
      <c r="B74" s="73"/>
      <c r="C74" s="82"/>
      <c r="D74" s="83"/>
      <c r="E74" s="83"/>
      <c r="F74" s="83"/>
      <c r="G74" s="83"/>
      <c r="H74" s="84"/>
      <c r="I74" s="85"/>
      <c r="J74" s="85"/>
      <c r="K74" s="85"/>
      <c r="L74" s="85"/>
    </row>
    <row r="75" ht="35.25" customHeight="1">
      <c r="A75" s="81"/>
      <c r="B75" s="73"/>
      <c r="C75" s="82"/>
      <c r="D75" s="83"/>
      <c r="E75" s="83"/>
      <c r="F75" s="83"/>
      <c r="G75" s="83"/>
      <c r="H75" s="84"/>
      <c r="I75" s="85"/>
      <c r="J75" s="85"/>
      <c r="K75" s="85"/>
      <c r="L75" s="85"/>
    </row>
    <row r="76" ht="35.25" customHeight="1">
      <c r="A76" s="81"/>
      <c r="B76" s="73"/>
      <c r="C76" s="82"/>
      <c r="D76" s="83"/>
      <c r="E76" s="83"/>
      <c r="F76" s="83"/>
      <c r="G76" s="83"/>
      <c r="H76" s="84"/>
      <c r="I76" s="85"/>
      <c r="J76" s="85"/>
      <c r="K76" s="85"/>
      <c r="L76" s="85"/>
    </row>
    <row r="77" ht="35.25" customHeight="1">
      <c r="A77" s="81"/>
      <c r="B77" s="73"/>
      <c r="C77" s="82"/>
      <c r="D77" s="83"/>
      <c r="E77" s="83"/>
      <c r="F77" s="83"/>
      <c r="G77" s="83"/>
      <c r="H77" s="84"/>
      <c r="I77" s="85"/>
      <c r="J77" s="85"/>
      <c r="K77" s="85"/>
      <c r="L77" s="85"/>
    </row>
    <row r="78" ht="35.25" customHeight="1">
      <c r="A78" s="81"/>
      <c r="B78" s="73"/>
      <c r="C78" s="82"/>
      <c r="D78" s="83"/>
      <c r="E78" s="83"/>
      <c r="F78" s="83"/>
      <c r="G78" s="83"/>
      <c r="H78" s="84"/>
      <c r="I78" s="85"/>
      <c r="J78" s="85"/>
      <c r="K78" s="85"/>
      <c r="L78" s="85"/>
    </row>
    <row r="79" ht="35.25" customHeight="1">
      <c r="A79" s="81"/>
      <c r="B79" s="73"/>
      <c r="C79" s="82"/>
      <c r="D79" s="83"/>
      <c r="E79" s="83"/>
      <c r="F79" s="83"/>
      <c r="G79" s="83"/>
      <c r="H79" s="84"/>
      <c r="I79" s="85"/>
      <c r="J79" s="85"/>
      <c r="K79" s="85"/>
      <c r="L79" s="85"/>
    </row>
    <row r="80" ht="35.25" customHeight="1">
      <c r="A80" s="81"/>
      <c r="B80" s="73"/>
      <c r="C80" s="82"/>
      <c r="D80" s="83"/>
      <c r="E80" s="83"/>
      <c r="F80" s="83"/>
      <c r="G80" s="83"/>
      <c r="H80" s="84"/>
      <c r="I80" s="85"/>
      <c r="J80" s="85"/>
      <c r="K80" s="85"/>
      <c r="L80" s="85"/>
    </row>
    <row r="81" ht="35.25" customHeight="1">
      <c r="A81" s="81"/>
      <c r="B81" s="73"/>
      <c r="C81" s="82"/>
      <c r="D81" s="83"/>
      <c r="E81" s="83"/>
      <c r="F81" s="83"/>
      <c r="G81" s="83"/>
      <c r="H81" s="84"/>
      <c r="I81" s="85"/>
      <c r="J81" s="85"/>
      <c r="K81" s="85"/>
      <c r="L81" s="85"/>
    </row>
    <row r="82" ht="35.25" customHeight="1">
      <c r="A82" s="81"/>
      <c r="B82" s="73"/>
      <c r="C82" s="82"/>
      <c r="D82" s="83"/>
      <c r="E82" s="83"/>
      <c r="F82" s="83"/>
      <c r="G82" s="83"/>
      <c r="H82" s="84"/>
      <c r="I82" s="85"/>
      <c r="J82" s="85"/>
      <c r="K82" s="85"/>
      <c r="L82" s="85"/>
    </row>
    <row r="83" ht="35.25" customHeight="1">
      <c r="A83" s="81"/>
      <c r="B83" s="73"/>
      <c r="C83" s="82"/>
      <c r="D83" s="83"/>
      <c r="E83" s="83"/>
      <c r="F83" s="83"/>
      <c r="G83" s="83"/>
      <c r="H83" s="84"/>
      <c r="I83" s="85"/>
      <c r="J83" s="85"/>
      <c r="K83" s="85"/>
      <c r="L83" s="85"/>
    </row>
    <row r="84" ht="35.25" customHeight="1">
      <c r="A84" s="81"/>
      <c r="B84" s="73"/>
      <c r="C84" s="82"/>
      <c r="D84" s="83"/>
      <c r="E84" s="83"/>
      <c r="F84" s="83"/>
      <c r="G84" s="83"/>
      <c r="H84" s="84"/>
      <c r="I84" s="85"/>
      <c r="J84" s="85"/>
      <c r="K84" s="85"/>
      <c r="L84" s="85"/>
    </row>
    <row r="85" ht="35.25" customHeight="1">
      <c r="A85" s="81"/>
      <c r="B85" s="73"/>
      <c r="C85" s="82"/>
      <c r="D85" s="83"/>
      <c r="E85" s="83"/>
      <c r="F85" s="83"/>
      <c r="G85" s="83"/>
      <c r="H85" s="84"/>
      <c r="I85" s="85"/>
      <c r="J85" s="85"/>
      <c r="K85" s="85"/>
      <c r="L85" s="85"/>
    </row>
    <row r="86" ht="35.25" customHeight="1">
      <c r="A86" s="81"/>
      <c r="B86" s="73"/>
      <c r="C86" s="82"/>
      <c r="D86" s="83"/>
      <c r="E86" s="83"/>
      <c r="F86" s="83"/>
      <c r="G86" s="83"/>
      <c r="H86" s="84"/>
      <c r="I86" s="85"/>
      <c r="J86" s="85"/>
      <c r="K86" s="85"/>
      <c r="L86" s="85"/>
    </row>
    <row r="87" ht="35.25" customHeight="1">
      <c r="A87" s="81"/>
      <c r="B87" s="73"/>
      <c r="C87" s="82"/>
      <c r="D87" s="83"/>
      <c r="E87" s="83"/>
      <c r="F87" s="83"/>
      <c r="G87" s="83"/>
      <c r="H87" s="84"/>
      <c r="I87" s="85"/>
      <c r="J87" s="85"/>
      <c r="K87" s="85"/>
      <c r="L87" s="85"/>
    </row>
    <row r="88" ht="35.25" customHeight="1">
      <c r="A88" s="81"/>
      <c r="B88" s="73"/>
      <c r="C88" s="82"/>
      <c r="D88" s="83"/>
      <c r="E88" s="83"/>
      <c r="F88" s="83"/>
      <c r="G88" s="83"/>
      <c r="H88" s="84"/>
      <c r="I88" s="85"/>
      <c r="J88" s="85"/>
      <c r="K88" s="85"/>
      <c r="L88" s="85"/>
    </row>
    <row r="89" ht="35.25" customHeight="1">
      <c r="A89" s="81"/>
      <c r="B89" s="73"/>
      <c r="C89" s="82"/>
      <c r="D89" s="83"/>
      <c r="E89" s="83"/>
      <c r="F89" s="83"/>
      <c r="G89" s="83"/>
      <c r="H89" s="84"/>
      <c r="I89" s="85"/>
      <c r="J89" s="85"/>
      <c r="K89" s="85"/>
      <c r="L89" s="85"/>
    </row>
    <row r="90" ht="35.25" customHeight="1">
      <c r="A90" s="81"/>
      <c r="B90" s="73"/>
      <c r="C90" s="82"/>
      <c r="D90" s="83"/>
      <c r="E90" s="83"/>
      <c r="F90" s="83"/>
      <c r="G90" s="83"/>
      <c r="H90" s="84"/>
      <c r="I90" s="85"/>
      <c r="J90" s="85"/>
      <c r="K90" s="85"/>
      <c r="L90" s="85"/>
    </row>
    <row r="91" ht="35.25" customHeight="1">
      <c r="A91" s="81"/>
      <c r="B91" s="73"/>
      <c r="C91" s="82"/>
      <c r="D91" s="83"/>
      <c r="E91" s="83"/>
      <c r="F91" s="83"/>
      <c r="G91" s="83"/>
      <c r="H91" s="84"/>
      <c r="I91" s="85"/>
      <c r="J91" s="85"/>
      <c r="K91" s="85"/>
      <c r="L91" s="85"/>
    </row>
    <row r="92" ht="35.25" customHeight="1">
      <c r="A92" s="81"/>
      <c r="B92" s="73"/>
      <c r="C92" s="82"/>
      <c r="D92" s="83"/>
      <c r="E92" s="83"/>
      <c r="F92" s="83"/>
      <c r="G92" s="83"/>
      <c r="H92" s="84"/>
      <c r="I92" s="85"/>
      <c r="J92" s="85"/>
      <c r="K92" s="85"/>
      <c r="L92" s="85"/>
    </row>
    <row r="93" ht="35.25" customHeight="1">
      <c r="A93" s="81"/>
      <c r="B93" s="73"/>
      <c r="C93" s="82"/>
      <c r="D93" s="83"/>
      <c r="E93" s="83"/>
      <c r="F93" s="83"/>
      <c r="G93" s="83"/>
      <c r="H93" s="84"/>
      <c r="I93" s="85"/>
      <c r="J93" s="85"/>
      <c r="K93" s="85"/>
      <c r="L93" s="85"/>
    </row>
    <row r="94" ht="35.25" customHeight="1">
      <c r="A94" s="81"/>
      <c r="B94" s="73"/>
      <c r="C94" s="86"/>
      <c r="D94" s="86"/>
      <c r="E94" s="86"/>
      <c r="F94" s="86"/>
      <c r="G94" s="86"/>
      <c r="H94" s="85"/>
      <c r="I94" s="85"/>
      <c r="J94" s="85"/>
      <c r="K94" s="85"/>
      <c r="L94" s="85"/>
    </row>
    <row r="95" ht="35.25" customHeight="1">
      <c r="A95" s="81"/>
      <c r="B95" s="73"/>
      <c r="C95" s="86"/>
      <c r="D95" s="86"/>
      <c r="E95" s="86"/>
      <c r="F95" s="86"/>
      <c r="G95" s="86"/>
      <c r="H95" s="85"/>
      <c r="I95" s="85"/>
      <c r="J95" s="85"/>
      <c r="K95" s="85"/>
      <c r="L95" s="85"/>
    </row>
    <row r="96" ht="35.25" customHeight="1">
      <c r="A96" s="81"/>
      <c r="B96" s="73"/>
      <c r="C96" s="86"/>
      <c r="D96" s="86"/>
      <c r="E96" s="86"/>
      <c r="F96" s="86"/>
      <c r="G96" s="86"/>
      <c r="H96" s="85"/>
      <c r="I96" s="85"/>
      <c r="J96" s="85"/>
      <c r="K96" s="85"/>
      <c r="L96" s="85"/>
    </row>
    <row r="97" ht="35.25" customHeight="1">
      <c r="A97" s="81"/>
      <c r="B97" s="73"/>
      <c r="C97" s="86"/>
      <c r="D97" s="86"/>
      <c r="E97" s="86"/>
      <c r="F97" s="86"/>
      <c r="G97" s="86"/>
      <c r="H97" s="85"/>
      <c r="I97" s="85"/>
      <c r="J97" s="85"/>
      <c r="K97" s="85"/>
      <c r="L97" s="85"/>
    </row>
    <row r="98" ht="35.25" customHeight="1">
      <c r="A98" s="81"/>
      <c r="B98" s="73"/>
      <c r="C98" s="86"/>
      <c r="D98" s="86"/>
      <c r="E98" s="86"/>
      <c r="F98" s="86"/>
      <c r="G98" s="86"/>
      <c r="H98" s="85"/>
      <c r="I98" s="85"/>
      <c r="J98" s="85"/>
      <c r="K98" s="85"/>
      <c r="L98" s="85"/>
    </row>
    <row r="99" ht="35.25" customHeight="1">
      <c r="A99" s="81"/>
      <c r="B99" s="73"/>
      <c r="C99" s="86"/>
      <c r="D99" s="86"/>
      <c r="E99" s="86"/>
      <c r="F99" s="86"/>
      <c r="G99" s="86"/>
      <c r="H99" s="85"/>
      <c r="I99" s="85"/>
      <c r="J99" s="85"/>
      <c r="K99" s="85"/>
      <c r="L99" s="85"/>
    </row>
    <row r="100" ht="35.25" customHeight="1">
      <c r="A100" s="81"/>
      <c r="B100" s="73"/>
      <c r="C100" s="86"/>
      <c r="D100" s="86"/>
      <c r="E100" s="86"/>
      <c r="F100" s="86"/>
      <c r="G100" s="86"/>
      <c r="H100" s="85"/>
      <c r="I100" s="85"/>
      <c r="J100" s="85"/>
      <c r="K100" s="85"/>
      <c r="L100" s="85"/>
    </row>
    <row r="101" ht="35.25" customHeight="1">
      <c r="A101" s="81"/>
      <c r="B101" s="73"/>
      <c r="C101" s="86"/>
      <c r="D101" s="86"/>
      <c r="E101" s="86"/>
      <c r="F101" s="86"/>
      <c r="G101" s="86"/>
      <c r="H101" s="85"/>
      <c r="I101" s="85"/>
      <c r="J101" s="85"/>
      <c r="K101" s="85"/>
      <c r="L101" s="85"/>
    </row>
    <row r="102" ht="35.25" customHeight="1">
      <c r="A102" s="81"/>
      <c r="B102" s="73"/>
      <c r="C102" s="86"/>
      <c r="D102" s="86"/>
      <c r="E102" s="86"/>
      <c r="F102" s="86"/>
      <c r="G102" s="86"/>
      <c r="H102" s="85"/>
      <c r="I102" s="85"/>
      <c r="J102" s="85"/>
      <c r="K102" s="85"/>
      <c r="L102" s="85"/>
    </row>
    <row r="103" ht="35.25" customHeight="1">
      <c r="A103" s="81"/>
      <c r="B103" s="73"/>
      <c r="C103" s="86"/>
      <c r="D103" s="86"/>
      <c r="E103" s="86"/>
      <c r="F103" s="86"/>
      <c r="G103" s="86"/>
      <c r="H103" s="85"/>
      <c r="I103" s="85"/>
      <c r="J103" s="85"/>
      <c r="K103" s="85"/>
      <c r="L103" s="85"/>
    </row>
    <row r="104" ht="35.25" customHeight="1">
      <c r="A104" s="81"/>
      <c r="B104" s="73"/>
      <c r="C104" s="86"/>
      <c r="D104" s="86"/>
      <c r="E104" s="86"/>
      <c r="F104" s="86"/>
      <c r="G104" s="86"/>
      <c r="H104" s="85"/>
      <c r="I104" s="85"/>
      <c r="J104" s="85"/>
      <c r="K104" s="85"/>
      <c r="L104" s="85"/>
    </row>
    <row r="105" ht="35.25" customHeight="1">
      <c r="A105" s="81"/>
      <c r="B105" s="73"/>
      <c r="C105" s="86"/>
      <c r="D105" s="86"/>
      <c r="E105" s="86"/>
      <c r="F105" s="86"/>
      <c r="G105" s="86"/>
      <c r="H105" s="85"/>
      <c r="I105" s="85"/>
      <c r="J105" s="85"/>
      <c r="K105" s="85"/>
      <c r="L105" s="85"/>
    </row>
    <row r="106" ht="35.25" customHeight="1">
      <c r="A106" s="81"/>
      <c r="B106" s="73"/>
      <c r="C106" s="86"/>
      <c r="D106" s="86"/>
      <c r="E106" s="86"/>
      <c r="F106" s="86"/>
      <c r="G106" s="86"/>
      <c r="H106" s="85"/>
      <c r="I106" s="85"/>
      <c r="J106" s="85"/>
      <c r="K106" s="85"/>
      <c r="L106" s="85"/>
    </row>
    <row r="107" ht="35.25" customHeight="1">
      <c r="A107" s="81"/>
      <c r="B107" s="73"/>
      <c r="C107" s="86"/>
      <c r="D107" s="86"/>
      <c r="E107" s="86"/>
      <c r="F107" s="86"/>
      <c r="G107" s="86"/>
      <c r="H107" s="85"/>
      <c r="I107" s="85"/>
      <c r="J107" s="85"/>
      <c r="K107" s="85"/>
      <c r="L107" s="85"/>
    </row>
    <row r="108" ht="35.25" customHeight="1">
      <c r="A108" s="81"/>
      <c r="B108" s="73"/>
      <c r="C108" s="86"/>
      <c r="D108" s="86"/>
      <c r="E108" s="86"/>
      <c r="F108" s="86"/>
      <c r="G108" s="86"/>
      <c r="H108" s="85"/>
      <c r="I108" s="85"/>
      <c r="J108" s="85"/>
      <c r="K108" s="85"/>
      <c r="L108" s="85"/>
    </row>
    <row r="109" ht="35.25" customHeight="1">
      <c r="A109" s="81"/>
      <c r="B109" s="73"/>
      <c r="C109" s="86"/>
      <c r="D109" s="86"/>
      <c r="E109" s="86"/>
      <c r="F109" s="86"/>
      <c r="G109" s="86"/>
      <c r="H109" s="85"/>
      <c r="I109" s="85"/>
      <c r="J109" s="85"/>
      <c r="K109" s="85"/>
      <c r="L109" s="85"/>
    </row>
    <row r="110" ht="35.25" customHeight="1">
      <c r="A110" s="81"/>
      <c r="B110" s="73"/>
      <c r="C110" s="86"/>
      <c r="D110" s="86"/>
      <c r="E110" s="86"/>
      <c r="F110" s="86"/>
      <c r="G110" s="86"/>
      <c r="H110" s="85"/>
      <c r="I110" s="85"/>
      <c r="J110" s="85"/>
      <c r="K110" s="85"/>
      <c r="L110" s="85"/>
    </row>
    <row r="111" ht="35.25" customHeight="1">
      <c r="A111" s="81"/>
      <c r="B111" s="73"/>
      <c r="C111" s="86"/>
      <c r="D111" s="86"/>
      <c r="E111" s="86"/>
      <c r="F111" s="86"/>
      <c r="G111" s="86"/>
      <c r="H111" s="85"/>
      <c r="I111" s="85"/>
      <c r="J111" s="85"/>
      <c r="K111" s="85"/>
      <c r="L111" s="85"/>
    </row>
    <row r="112" ht="35.25" customHeight="1">
      <c r="A112" s="81"/>
      <c r="B112" s="73"/>
      <c r="C112" s="86"/>
      <c r="D112" s="86"/>
      <c r="E112" s="86"/>
      <c r="F112" s="86"/>
      <c r="G112" s="86"/>
      <c r="H112" s="85"/>
      <c r="I112" s="85"/>
      <c r="J112" s="85"/>
      <c r="K112" s="85"/>
      <c r="L112" s="85"/>
    </row>
    <row r="113" ht="35.25" customHeight="1">
      <c r="A113" s="81"/>
      <c r="B113" s="73"/>
      <c r="C113" s="86"/>
      <c r="D113" s="86"/>
      <c r="E113" s="86"/>
      <c r="F113" s="86"/>
      <c r="G113" s="86"/>
      <c r="H113" s="85"/>
      <c r="I113" s="85"/>
      <c r="J113" s="85"/>
      <c r="K113" s="85"/>
      <c r="L113" s="85"/>
    </row>
    <row r="114" ht="35.25" customHeight="1">
      <c r="A114" s="81"/>
      <c r="B114" s="73"/>
      <c r="C114" s="86"/>
      <c r="D114" s="86"/>
      <c r="E114" s="86"/>
      <c r="F114" s="86"/>
      <c r="G114" s="86"/>
      <c r="H114" s="85"/>
      <c r="I114" s="85"/>
      <c r="J114" s="85"/>
      <c r="K114" s="85"/>
      <c r="L114" s="85"/>
    </row>
    <row r="115" ht="35.25" customHeight="1">
      <c r="A115" s="81"/>
      <c r="B115" s="73"/>
      <c r="C115" s="86"/>
      <c r="D115" s="86"/>
      <c r="E115" s="86"/>
      <c r="F115" s="86"/>
      <c r="G115" s="86"/>
      <c r="H115" s="85"/>
      <c r="I115" s="85"/>
      <c r="J115" s="85"/>
      <c r="K115" s="85"/>
      <c r="L115" s="85"/>
    </row>
    <row r="116" ht="35.25" customHeight="1">
      <c r="A116" s="81"/>
      <c r="B116" s="73"/>
      <c r="C116" s="86"/>
      <c r="D116" s="86"/>
      <c r="E116" s="86"/>
      <c r="F116" s="86"/>
      <c r="G116" s="86"/>
      <c r="H116" s="85"/>
      <c r="I116" s="85"/>
      <c r="J116" s="85"/>
      <c r="K116" s="85"/>
      <c r="L116" s="85"/>
    </row>
    <row r="117" ht="35.25" customHeight="1">
      <c r="A117" s="81"/>
      <c r="B117" s="73"/>
      <c r="C117" s="86"/>
      <c r="D117" s="86"/>
      <c r="E117" s="86"/>
      <c r="F117" s="86"/>
      <c r="G117" s="86"/>
      <c r="H117" s="85"/>
      <c r="I117" s="85"/>
      <c r="J117" s="85"/>
      <c r="K117" s="85"/>
      <c r="L117" s="85"/>
    </row>
    <row r="118" ht="35.25" customHeight="1">
      <c r="A118" s="81"/>
      <c r="B118" s="73"/>
      <c r="C118" s="86"/>
      <c r="D118" s="86"/>
      <c r="E118" s="86"/>
      <c r="F118" s="86"/>
      <c r="G118" s="86"/>
      <c r="H118" s="85"/>
      <c r="I118" s="85"/>
      <c r="J118" s="85"/>
      <c r="K118" s="85"/>
      <c r="L118" s="85"/>
    </row>
    <row r="119" ht="35.25" customHeight="1">
      <c r="A119" s="81"/>
      <c r="B119" s="73"/>
      <c r="C119" s="86"/>
      <c r="D119" s="86"/>
      <c r="E119" s="86"/>
      <c r="F119" s="86"/>
      <c r="G119" s="86"/>
      <c r="H119" s="85"/>
      <c r="I119" s="85"/>
      <c r="J119" s="85"/>
      <c r="K119" s="85"/>
      <c r="L119" s="85"/>
    </row>
    <row r="120" ht="35.25" customHeight="1">
      <c r="A120" s="81"/>
      <c r="B120" s="73"/>
      <c r="C120" s="86"/>
      <c r="D120" s="86"/>
      <c r="E120" s="86"/>
      <c r="F120" s="86"/>
      <c r="G120" s="86"/>
      <c r="H120" s="85"/>
      <c r="I120" s="85"/>
      <c r="J120" s="85"/>
      <c r="K120" s="85"/>
      <c r="L120" s="85"/>
    </row>
    <row r="121" ht="35.25" customHeight="1">
      <c r="A121" s="81"/>
      <c r="B121" s="73"/>
      <c r="C121" s="86"/>
      <c r="D121" s="86"/>
      <c r="E121" s="86"/>
      <c r="F121" s="86"/>
      <c r="G121" s="86"/>
      <c r="H121" s="85"/>
      <c r="I121" s="85"/>
      <c r="J121" s="85"/>
      <c r="K121" s="85"/>
      <c r="L121" s="85"/>
    </row>
    <row r="122" ht="35.25" customHeight="1">
      <c r="A122" s="81"/>
      <c r="B122" s="73"/>
      <c r="C122" s="86"/>
      <c r="D122" s="86"/>
      <c r="E122" s="86"/>
      <c r="F122" s="86"/>
      <c r="G122" s="86"/>
      <c r="H122" s="85"/>
      <c r="I122" s="85"/>
      <c r="J122" s="85"/>
      <c r="K122" s="85"/>
      <c r="L122" s="85"/>
    </row>
    <row r="123" ht="35.25" customHeight="1">
      <c r="A123" s="81"/>
      <c r="B123" s="73"/>
      <c r="C123" s="86"/>
      <c r="D123" s="86"/>
      <c r="E123" s="86"/>
      <c r="F123" s="86"/>
      <c r="G123" s="86"/>
      <c r="H123" s="85"/>
      <c r="I123" s="85"/>
      <c r="J123" s="85"/>
      <c r="K123" s="85"/>
      <c r="L123" s="85"/>
    </row>
    <row r="124" ht="35.25" customHeight="1">
      <c r="A124" s="81"/>
      <c r="B124" s="73"/>
      <c r="C124" s="86"/>
      <c r="D124" s="86"/>
      <c r="E124" s="86"/>
      <c r="F124" s="86"/>
      <c r="G124" s="86"/>
      <c r="H124" s="85"/>
      <c r="I124" s="85"/>
      <c r="J124" s="85"/>
      <c r="K124" s="85"/>
      <c r="L124" s="85"/>
    </row>
    <row r="125" ht="35.25" customHeight="1">
      <c r="A125" s="81"/>
      <c r="B125" s="73"/>
      <c r="C125" s="86"/>
      <c r="D125" s="86"/>
      <c r="E125" s="86"/>
      <c r="F125" s="86"/>
      <c r="G125" s="86"/>
      <c r="H125" s="85"/>
      <c r="I125" s="85"/>
      <c r="J125" s="85"/>
      <c r="K125" s="85"/>
      <c r="L125" s="85"/>
    </row>
    <row r="126" ht="35.25" customHeight="1">
      <c r="A126" s="81"/>
      <c r="B126" s="73"/>
      <c r="C126" s="86"/>
      <c r="D126" s="86"/>
      <c r="E126" s="86"/>
      <c r="F126" s="86"/>
      <c r="G126" s="86"/>
      <c r="H126" s="85"/>
      <c r="I126" s="85"/>
      <c r="J126" s="85"/>
      <c r="K126" s="85"/>
      <c r="L126" s="85"/>
    </row>
    <row r="127" ht="35.25" customHeight="1">
      <c r="A127" s="81"/>
      <c r="B127" s="73"/>
      <c r="C127" s="86"/>
      <c r="D127" s="86"/>
      <c r="E127" s="86"/>
      <c r="F127" s="86"/>
      <c r="G127" s="86"/>
      <c r="H127" s="85"/>
      <c r="I127" s="85"/>
      <c r="J127" s="85"/>
      <c r="K127" s="85"/>
      <c r="L127" s="85"/>
    </row>
    <row r="128" ht="35.25" customHeight="1">
      <c r="A128" s="81"/>
      <c r="B128" s="73"/>
      <c r="C128" s="86"/>
      <c r="D128" s="86"/>
      <c r="E128" s="86"/>
      <c r="F128" s="86"/>
      <c r="G128" s="86"/>
      <c r="H128" s="85"/>
      <c r="I128" s="85"/>
      <c r="J128" s="85"/>
      <c r="K128" s="85"/>
      <c r="L128" s="85"/>
    </row>
    <row r="129" ht="35.25" customHeight="1">
      <c r="A129" s="81"/>
      <c r="B129" s="73"/>
      <c r="C129" s="86"/>
      <c r="D129" s="86"/>
      <c r="E129" s="86"/>
      <c r="F129" s="86"/>
      <c r="G129" s="86"/>
      <c r="H129" s="85"/>
      <c r="I129" s="85"/>
      <c r="J129" s="85"/>
      <c r="K129" s="85"/>
      <c r="L129" s="85"/>
    </row>
    <row r="130" ht="35.25" customHeight="1">
      <c r="A130" s="81"/>
      <c r="B130" s="73"/>
      <c r="C130" s="86"/>
      <c r="D130" s="86"/>
      <c r="E130" s="86"/>
      <c r="F130" s="86"/>
      <c r="G130" s="86"/>
      <c r="H130" s="85"/>
      <c r="I130" s="85"/>
      <c r="J130" s="85"/>
      <c r="K130" s="85"/>
      <c r="L130" s="85"/>
    </row>
    <row r="131" ht="35.25" customHeight="1">
      <c r="A131" s="81"/>
      <c r="B131" s="73"/>
      <c r="C131" s="86"/>
      <c r="D131" s="86"/>
      <c r="E131" s="86"/>
      <c r="F131" s="86"/>
      <c r="G131" s="86"/>
      <c r="H131" s="85"/>
      <c r="I131" s="85"/>
      <c r="J131" s="85"/>
      <c r="K131" s="85"/>
      <c r="L131" s="85"/>
    </row>
    <row r="132" ht="35.25" customHeight="1">
      <c r="A132" s="81"/>
      <c r="B132" s="73"/>
      <c r="C132" s="86"/>
      <c r="D132" s="86"/>
      <c r="E132" s="86"/>
      <c r="F132" s="86"/>
      <c r="G132" s="86"/>
      <c r="H132" s="85"/>
      <c r="I132" s="85"/>
      <c r="J132" s="85"/>
      <c r="K132" s="85"/>
      <c r="L132" s="85"/>
    </row>
    <row r="133" ht="35.25" customHeight="1">
      <c r="A133" s="81"/>
      <c r="B133" s="73"/>
      <c r="C133" s="86"/>
      <c r="D133" s="86"/>
      <c r="E133" s="86"/>
      <c r="F133" s="86"/>
      <c r="G133" s="86"/>
      <c r="H133" s="85"/>
      <c r="I133" s="85"/>
      <c r="J133" s="85"/>
      <c r="K133" s="85"/>
      <c r="L133" s="85"/>
    </row>
    <row r="134" ht="35.25" customHeight="1">
      <c r="A134" s="81"/>
      <c r="B134" s="73"/>
      <c r="C134" s="86"/>
      <c r="D134" s="86"/>
      <c r="E134" s="86"/>
      <c r="F134" s="86"/>
      <c r="G134" s="86"/>
      <c r="H134" s="85"/>
      <c r="I134" s="85"/>
      <c r="J134" s="85"/>
      <c r="K134" s="85"/>
      <c r="L134" s="85"/>
    </row>
    <row r="135" ht="35.25" customHeight="1">
      <c r="A135" s="81"/>
      <c r="B135" s="73"/>
      <c r="C135" s="86"/>
      <c r="D135" s="86"/>
      <c r="E135" s="86"/>
      <c r="F135" s="86"/>
      <c r="G135" s="86"/>
      <c r="H135" s="85"/>
      <c r="I135" s="85"/>
      <c r="J135" s="85"/>
      <c r="K135" s="85"/>
      <c r="L135" s="85"/>
    </row>
    <row r="136" ht="35.25" customHeight="1">
      <c r="A136" s="81"/>
      <c r="B136" s="73"/>
      <c r="C136" s="86"/>
      <c r="D136" s="86"/>
      <c r="E136" s="86"/>
      <c r="F136" s="86"/>
      <c r="G136" s="86"/>
      <c r="H136" s="85"/>
      <c r="I136" s="85"/>
      <c r="J136" s="85"/>
      <c r="K136" s="85"/>
      <c r="L136" s="85"/>
    </row>
    <row r="137" ht="35.25" customHeight="1">
      <c r="A137" s="81"/>
      <c r="B137" s="73"/>
      <c r="C137" s="86"/>
      <c r="D137" s="86"/>
      <c r="E137" s="86"/>
      <c r="F137" s="86"/>
      <c r="G137" s="86"/>
      <c r="H137" s="85"/>
      <c r="I137" s="85"/>
      <c r="J137" s="85"/>
      <c r="K137" s="85"/>
      <c r="L137" s="85"/>
    </row>
    <row r="138" ht="35.25" customHeight="1">
      <c r="A138" s="81"/>
      <c r="B138" s="73"/>
      <c r="C138" s="86"/>
      <c r="D138" s="86"/>
      <c r="E138" s="86"/>
      <c r="F138" s="86"/>
      <c r="G138" s="86"/>
      <c r="H138" s="85"/>
      <c r="I138" s="85"/>
      <c r="J138" s="85"/>
      <c r="K138" s="85"/>
      <c r="L138" s="85"/>
    </row>
    <row r="139" ht="35.25" customHeight="1">
      <c r="A139" s="81"/>
      <c r="B139" s="73"/>
      <c r="C139" s="86"/>
      <c r="D139" s="86"/>
      <c r="E139" s="86"/>
      <c r="F139" s="86"/>
      <c r="G139" s="86"/>
      <c r="H139" s="85"/>
      <c r="I139" s="85"/>
      <c r="J139" s="85"/>
      <c r="K139" s="85"/>
      <c r="L139" s="85"/>
    </row>
    <row r="140" ht="35.25" customHeight="1">
      <c r="A140" s="81"/>
      <c r="B140" s="73"/>
      <c r="C140" s="86"/>
      <c r="D140" s="86"/>
      <c r="E140" s="86"/>
      <c r="F140" s="86"/>
      <c r="G140" s="86"/>
      <c r="H140" s="85"/>
      <c r="I140" s="85"/>
      <c r="J140" s="85"/>
      <c r="K140" s="85"/>
      <c r="L140" s="85"/>
    </row>
    <row r="141" ht="35.25" customHeight="1">
      <c r="A141" s="81"/>
      <c r="B141" s="73"/>
      <c r="C141" s="86"/>
      <c r="D141" s="86"/>
      <c r="E141" s="86"/>
      <c r="F141" s="86"/>
      <c r="G141" s="86"/>
      <c r="H141" s="85"/>
      <c r="I141" s="85"/>
      <c r="J141" s="85"/>
      <c r="K141" s="85"/>
      <c r="L141" s="85"/>
    </row>
    <row r="142" ht="35.25" customHeight="1">
      <c r="A142" s="81"/>
      <c r="B142" s="73"/>
      <c r="C142" s="86"/>
      <c r="D142" s="86"/>
      <c r="E142" s="86"/>
      <c r="F142" s="86"/>
      <c r="G142" s="86"/>
      <c r="H142" s="85"/>
      <c r="I142" s="85"/>
      <c r="J142" s="85"/>
      <c r="K142" s="85"/>
      <c r="L142" s="85"/>
    </row>
    <row r="143" ht="35.25" customHeight="1">
      <c r="A143" s="81"/>
      <c r="B143" s="73"/>
      <c r="C143" s="86"/>
      <c r="D143" s="86"/>
      <c r="E143" s="86"/>
      <c r="F143" s="86"/>
      <c r="G143" s="86"/>
      <c r="H143" s="85"/>
      <c r="I143" s="85"/>
      <c r="J143" s="85"/>
      <c r="K143" s="85"/>
      <c r="L143" s="85"/>
    </row>
    <row r="144" ht="35.25" customHeight="1">
      <c r="A144" s="81"/>
      <c r="B144" s="73"/>
      <c r="C144" s="86"/>
      <c r="D144" s="86"/>
      <c r="E144" s="86"/>
      <c r="F144" s="86"/>
      <c r="G144" s="86"/>
      <c r="H144" s="85"/>
      <c r="I144" s="85"/>
      <c r="J144" s="85"/>
      <c r="K144" s="85"/>
      <c r="L144" s="85"/>
    </row>
    <row r="145" ht="35.25" customHeight="1">
      <c r="A145" s="81"/>
      <c r="B145" s="73"/>
      <c r="C145" s="86"/>
      <c r="D145" s="86"/>
      <c r="E145" s="86"/>
      <c r="F145" s="86"/>
      <c r="G145" s="86"/>
      <c r="H145" s="85"/>
      <c r="I145" s="85"/>
      <c r="J145" s="85"/>
      <c r="K145" s="85"/>
      <c r="L145" s="85"/>
    </row>
    <row r="146" ht="35.25" customHeight="1">
      <c r="A146" s="81"/>
      <c r="B146" s="73"/>
      <c r="C146" s="86"/>
      <c r="D146" s="86"/>
      <c r="E146" s="86"/>
      <c r="F146" s="86"/>
      <c r="G146" s="86"/>
      <c r="H146" s="85"/>
      <c r="I146" s="85"/>
      <c r="J146" s="85"/>
      <c r="K146" s="85"/>
      <c r="L146" s="85"/>
    </row>
    <row r="147" ht="35.25" customHeight="1">
      <c r="A147" s="81"/>
      <c r="B147" s="73"/>
      <c r="C147" s="86"/>
      <c r="D147" s="86"/>
      <c r="E147" s="86"/>
      <c r="F147" s="86"/>
      <c r="G147" s="86"/>
      <c r="H147" s="85"/>
      <c r="I147" s="85"/>
      <c r="J147" s="85"/>
      <c r="K147" s="85"/>
      <c r="L147" s="85"/>
    </row>
    <row r="148" ht="35.25" customHeight="1">
      <c r="A148" s="81"/>
      <c r="B148" s="73"/>
      <c r="C148" s="86"/>
      <c r="D148" s="86"/>
      <c r="E148" s="86"/>
      <c r="F148" s="86"/>
      <c r="G148" s="86"/>
      <c r="H148" s="85"/>
      <c r="I148" s="85"/>
      <c r="J148" s="85"/>
      <c r="K148" s="85"/>
      <c r="L148" s="85"/>
    </row>
    <row r="149" ht="35.25" customHeight="1">
      <c r="A149" s="81"/>
      <c r="B149" s="73"/>
      <c r="C149" s="86"/>
      <c r="D149" s="86"/>
      <c r="E149" s="86"/>
      <c r="F149" s="86"/>
      <c r="G149" s="86"/>
      <c r="H149" s="85"/>
      <c r="I149" s="85"/>
      <c r="J149" s="85"/>
      <c r="K149" s="85"/>
      <c r="L149" s="85"/>
    </row>
    <row r="150" ht="35.25" customHeight="1">
      <c r="A150" s="81"/>
      <c r="B150" s="73"/>
      <c r="C150" s="86"/>
      <c r="D150" s="86"/>
      <c r="E150" s="86"/>
      <c r="F150" s="86"/>
      <c r="G150" s="86"/>
      <c r="H150" s="85"/>
      <c r="I150" s="85"/>
      <c r="J150" s="85"/>
      <c r="K150" s="85"/>
      <c r="L150" s="85"/>
    </row>
    <row r="151" ht="35.25" customHeight="1">
      <c r="A151" s="81"/>
      <c r="B151" s="73"/>
      <c r="C151" s="86"/>
      <c r="D151" s="86"/>
      <c r="E151" s="86"/>
      <c r="F151" s="86"/>
      <c r="G151" s="86"/>
      <c r="H151" s="85"/>
      <c r="I151" s="85"/>
      <c r="J151" s="85"/>
      <c r="K151" s="85"/>
      <c r="L151" s="85"/>
    </row>
    <row r="152" ht="35.25" customHeight="1">
      <c r="A152" s="81"/>
      <c r="B152" s="73"/>
      <c r="C152" s="86"/>
      <c r="D152" s="86"/>
      <c r="E152" s="86"/>
      <c r="F152" s="86"/>
      <c r="G152" s="86"/>
      <c r="H152" s="85"/>
      <c r="I152" s="85"/>
      <c r="J152" s="85"/>
      <c r="K152" s="85"/>
      <c r="L152" s="85"/>
    </row>
    <row r="153" ht="35.25" customHeight="1">
      <c r="A153" s="81"/>
      <c r="B153" s="73"/>
      <c r="C153" s="86"/>
      <c r="D153" s="86"/>
      <c r="E153" s="86"/>
      <c r="F153" s="86"/>
      <c r="G153" s="86"/>
      <c r="H153" s="85"/>
      <c r="I153" s="85"/>
      <c r="J153" s="85"/>
      <c r="K153" s="85"/>
      <c r="L153" s="85"/>
    </row>
    <row r="154" ht="35.25" customHeight="1">
      <c r="A154" s="81"/>
      <c r="B154" s="73"/>
      <c r="C154" s="86"/>
      <c r="D154" s="86"/>
      <c r="E154" s="86"/>
      <c r="F154" s="86"/>
      <c r="G154" s="86"/>
      <c r="H154" s="85"/>
      <c r="I154" s="85"/>
      <c r="J154" s="85"/>
      <c r="K154" s="85"/>
      <c r="L154" s="85"/>
    </row>
    <row r="155" ht="35.25" customHeight="1">
      <c r="A155" s="81"/>
      <c r="B155" s="73"/>
      <c r="C155" s="86"/>
      <c r="D155" s="86"/>
      <c r="E155" s="86"/>
      <c r="F155" s="86"/>
      <c r="G155" s="86"/>
      <c r="H155" s="85"/>
      <c r="I155" s="85"/>
      <c r="J155" s="85"/>
      <c r="K155" s="85"/>
      <c r="L155" s="85"/>
    </row>
    <row r="156" ht="35.25" customHeight="1">
      <c r="A156" s="81"/>
      <c r="B156" s="73"/>
      <c r="C156" s="86"/>
      <c r="D156" s="86"/>
      <c r="E156" s="86"/>
      <c r="F156" s="86"/>
      <c r="G156" s="86"/>
      <c r="H156" s="85"/>
      <c r="I156" s="85"/>
      <c r="J156" s="85"/>
      <c r="K156" s="85"/>
      <c r="L156" s="85"/>
    </row>
    <row r="157" ht="35.25" customHeight="1">
      <c r="A157" s="81"/>
      <c r="B157" s="73"/>
      <c r="C157" s="86"/>
      <c r="D157" s="86"/>
      <c r="E157" s="86"/>
      <c r="F157" s="86"/>
      <c r="G157" s="86"/>
      <c r="H157" s="85"/>
      <c r="I157" s="85"/>
      <c r="J157" s="85"/>
      <c r="K157" s="85"/>
      <c r="L157" s="85"/>
    </row>
    <row r="158" ht="35.25" customHeight="1">
      <c r="A158" s="81"/>
      <c r="B158" s="73"/>
      <c r="C158" s="86"/>
      <c r="D158" s="86"/>
      <c r="E158" s="86"/>
      <c r="F158" s="86"/>
      <c r="G158" s="86"/>
      <c r="H158" s="85"/>
      <c r="I158" s="85"/>
      <c r="J158" s="85"/>
      <c r="K158" s="85"/>
      <c r="L158" s="85"/>
    </row>
    <row r="159" ht="35.25" customHeight="1">
      <c r="A159" s="81"/>
      <c r="B159" s="73"/>
      <c r="C159" s="86"/>
      <c r="D159" s="86"/>
      <c r="E159" s="86"/>
      <c r="F159" s="86"/>
      <c r="G159" s="86"/>
      <c r="H159" s="85"/>
      <c r="I159" s="85"/>
      <c r="J159" s="85"/>
      <c r="K159" s="85"/>
      <c r="L159" s="85"/>
    </row>
    <row r="160" ht="35.25" customHeight="1">
      <c r="A160" s="81"/>
      <c r="B160" s="73"/>
      <c r="C160" s="86"/>
      <c r="D160" s="86"/>
      <c r="E160" s="86"/>
      <c r="F160" s="86"/>
      <c r="G160" s="86"/>
      <c r="H160" s="85"/>
      <c r="I160" s="85"/>
      <c r="J160" s="85"/>
      <c r="K160" s="85"/>
      <c r="L160" s="85"/>
    </row>
    <row r="161" ht="35.25" customHeight="1">
      <c r="A161" s="81"/>
      <c r="B161" s="73"/>
      <c r="C161" s="86"/>
      <c r="D161" s="86"/>
      <c r="E161" s="86"/>
      <c r="F161" s="86"/>
      <c r="G161" s="86"/>
      <c r="H161" s="85"/>
      <c r="I161" s="85"/>
      <c r="J161" s="85"/>
      <c r="K161" s="85"/>
      <c r="L161" s="85"/>
    </row>
    <row r="162" ht="35.25" customHeight="1">
      <c r="A162" s="81"/>
      <c r="B162" s="73"/>
      <c r="C162" s="86"/>
      <c r="D162" s="86"/>
      <c r="E162" s="86"/>
      <c r="F162" s="86"/>
      <c r="G162" s="86"/>
      <c r="H162" s="85"/>
      <c r="I162" s="85"/>
      <c r="J162" s="85"/>
      <c r="K162" s="85"/>
      <c r="L162" s="85"/>
    </row>
    <row r="163" ht="35.25" customHeight="1">
      <c r="A163" s="81"/>
      <c r="B163" s="73"/>
      <c r="C163" s="86"/>
      <c r="D163" s="86"/>
      <c r="E163" s="86"/>
      <c r="F163" s="86"/>
      <c r="G163" s="86"/>
      <c r="H163" s="85"/>
      <c r="I163" s="85"/>
      <c r="J163" s="85"/>
      <c r="K163" s="85"/>
      <c r="L163" s="85"/>
    </row>
    <row r="164" ht="35.25" customHeight="1">
      <c r="A164" s="81"/>
      <c r="B164" s="73"/>
      <c r="C164" s="86"/>
      <c r="D164" s="86"/>
      <c r="E164" s="86"/>
      <c r="F164" s="86"/>
      <c r="G164" s="86"/>
      <c r="H164" s="85"/>
      <c r="I164" s="85"/>
      <c r="J164" s="85"/>
      <c r="K164" s="85"/>
      <c r="L164" s="85"/>
    </row>
    <row r="165" ht="35.25" customHeight="1">
      <c r="A165" s="81"/>
      <c r="B165" s="73"/>
      <c r="C165" s="86"/>
      <c r="D165" s="86"/>
      <c r="E165" s="86"/>
      <c r="F165" s="86"/>
      <c r="G165" s="86"/>
      <c r="H165" s="85"/>
      <c r="I165" s="85"/>
      <c r="J165" s="85"/>
      <c r="K165" s="85"/>
      <c r="L165" s="85"/>
    </row>
    <row r="166" ht="35.25" customHeight="1">
      <c r="A166" s="81"/>
      <c r="B166" s="73"/>
      <c r="C166" s="86"/>
      <c r="D166" s="86"/>
      <c r="E166" s="86"/>
      <c r="F166" s="86"/>
      <c r="G166" s="86"/>
      <c r="H166" s="85"/>
      <c r="I166" s="85"/>
      <c r="J166" s="85"/>
      <c r="K166" s="85"/>
      <c r="L166" s="85"/>
    </row>
    <row r="167" ht="35.25" customHeight="1">
      <c r="A167" s="81"/>
      <c r="B167" s="73"/>
      <c r="C167" s="86"/>
      <c r="D167" s="86"/>
      <c r="E167" s="86"/>
      <c r="F167" s="86"/>
      <c r="G167" s="86"/>
      <c r="H167" s="85"/>
      <c r="I167" s="85"/>
      <c r="J167" s="85"/>
      <c r="K167" s="85"/>
      <c r="L167" s="85"/>
    </row>
    <row r="168" ht="35.25" customHeight="1">
      <c r="A168" s="81"/>
      <c r="B168" s="73"/>
      <c r="C168" s="86"/>
      <c r="D168" s="86"/>
      <c r="E168" s="86"/>
      <c r="F168" s="86"/>
      <c r="G168" s="86"/>
      <c r="H168" s="85"/>
      <c r="I168" s="85"/>
      <c r="J168" s="85"/>
      <c r="K168" s="85"/>
      <c r="L168" s="85"/>
    </row>
    <row r="169" ht="35.25" customHeight="1">
      <c r="A169" s="81"/>
      <c r="B169" s="73"/>
      <c r="C169" s="86"/>
      <c r="D169" s="86"/>
      <c r="E169" s="86"/>
      <c r="F169" s="86"/>
      <c r="G169" s="86"/>
      <c r="H169" s="85"/>
      <c r="I169" s="85"/>
      <c r="J169" s="85"/>
      <c r="K169" s="85"/>
      <c r="L169" s="85"/>
    </row>
    <row r="170" ht="35.25" customHeight="1">
      <c r="A170" s="81"/>
      <c r="B170" s="73"/>
      <c r="C170" s="86"/>
      <c r="D170" s="86"/>
      <c r="E170" s="86"/>
      <c r="F170" s="86"/>
      <c r="G170" s="86"/>
      <c r="H170" s="85"/>
      <c r="I170" s="85"/>
      <c r="J170" s="85"/>
      <c r="K170" s="85"/>
      <c r="L170" s="85"/>
    </row>
    <row r="171" ht="35.25" customHeight="1">
      <c r="A171" s="81"/>
      <c r="B171" s="73"/>
      <c r="C171" s="86"/>
      <c r="D171" s="86"/>
      <c r="E171" s="86"/>
      <c r="F171" s="86"/>
      <c r="G171" s="86"/>
      <c r="H171" s="85"/>
      <c r="I171" s="85"/>
      <c r="J171" s="85"/>
      <c r="K171" s="85"/>
      <c r="L171" s="85"/>
    </row>
    <row r="172" ht="35.25" customHeight="1">
      <c r="A172" s="81"/>
      <c r="B172" s="73"/>
      <c r="C172" s="86"/>
      <c r="D172" s="86"/>
      <c r="E172" s="86"/>
      <c r="F172" s="86"/>
      <c r="G172" s="86"/>
      <c r="H172" s="85"/>
      <c r="I172" s="85"/>
      <c r="J172" s="85"/>
      <c r="K172" s="85"/>
      <c r="L172" s="85"/>
    </row>
    <row r="173" ht="35.25" customHeight="1">
      <c r="A173" s="81"/>
      <c r="B173" s="73"/>
      <c r="C173" s="86"/>
      <c r="D173" s="86"/>
      <c r="E173" s="86"/>
      <c r="F173" s="86"/>
      <c r="G173" s="86"/>
      <c r="H173" s="85"/>
      <c r="I173" s="85"/>
      <c r="J173" s="85"/>
      <c r="K173" s="85"/>
      <c r="L173" s="85"/>
    </row>
    <row r="174" ht="35.25" customHeight="1">
      <c r="A174" s="81"/>
      <c r="B174" s="73"/>
      <c r="C174" s="86"/>
      <c r="D174" s="86"/>
      <c r="E174" s="86"/>
      <c r="F174" s="86"/>
      <c r="G174" s="86"/>
      <c r="H174" s="85"/>
      <c r="I174" s="85"/>
      <c r="J174" s="85"/>
      <c r="K174" s="85"/>
      <c r="L174" s="85"/>
    </row>
    <row r="175" ht="35.25" customHeight="1">
      <c r="A175" s="81"/>
      <c r="B175" s="73"/>
      <c r="C175" s="86"/>
      <c r="D175" s="86"/>
      <c r="E175" s="86"/>
      <c r="F175" s="86"/>
      <c r="G175" s="86"/>
      <c r="H175" s="85"/>
      <c r="I175" s="85"/>
      <c r="J175" s="85"/>
      <c r="K175" s="85"/>
      <c r="L175" s="85"/>
    </row>
    <row r="176" ht="35.25" customHeight="1">
      <c r="A176" s="81"/>
      <c r="B176" s="73"/>
      <c r="C176" s="86"/>
      <c r="D176" s="86"/>
      <c r="E176" s="86"/>
      <c r="F176" s="86"/>
      <c r="G176" s="86"/>
      <c r="H176" s="85"/>
      <c r="I176" s="85"/>
      <c r="J176" s="85"/>
      <c r="K176" s="85"/>
      <c r="L176" s="85"/>
    </row>
    <row r="177" ht="35.25" customHeight="1">
      <c r="A177" s="81"/>
      <c r="B177" s="73"/>
      <c r="C177" s="86"/>
      <c r="D177" s="86"/>
      <c r="E177" s="86"/>
      <c r="F177" s="86"/>
      <c r="G177" s="86"/>
      <c r="H177" s="85"/>
      <c r="I177" s="85"/>
      <c r="J177" s="85"/>
      <c r="K177" s="85"/>
      <c r="L177" s="85"/>
    </row>
    <row r="178" ht="35.25" customHeight="1">
      <c r="A178" s="81"/>
      <c r="B178" s="73"/>
      <c r="C178" s="86"/>
      <c r="D178" s="86"/>
      <c r="E178" s="86"/>
      <c r="F178" s="86"/>
      <c r="G178" s="86"/>
      <c r="H178" s="85"/>
      <c r="I178" s="85"/>
      <c r="J178" s="85"/>
      <c r="K178" s="85"/>
      <c r="L178" s="85"/>
    </row>
    <row r="179" ht="35.25" customHeight="1">
      <c r="A179" s="81"/>
      <c r="B179" s="73"/>
      <c r="C179" s="86"/>
      <c r="D179" s="86"/>
      <c r="E179" s="86"/>
      <c r="F179" s="86"/>
      <c r="G179" s="86"/>
      <c r="H179" s="85"/>
      <c r="I179" s="85"/>
      <c r="J179" s="85"/>
      <c r="K179" s="85"/>
      <c r="L179" s="85"/>
    </row>
    <row r="180" ht="35.25" customHeight="1">
      <c r="A180" s="81"/>
      <c r="B180" s="73"/>
      <c r="C180" s="86"/>
      <c r="D180" s="86"/>
      <c r="E180" s="86"/>
      <c r="F180" s="86"/>
      <c r="G180" s="86"/>
      <c r="H180" s="85"/>
      <c r="I180" s="85"/>
      <c r="J180" s="85"/>
      <c r="K180" s="85"/>
      <c r="L180" s="85"/>
    </row>
    <row r="181" ht="35.25" customHeight="1">
      <c r="A181" s="81"/>
      <c r="B181" s="73"/>
      <c r="C181" s="86"/>
      <c r="D181" s="86"/>
      <c r="E181" s="86"/>
      <c r="F181" s="86"/>
      <c r="G181" s="86"/>
      <c r="H181" s="85"/>
      <c r="I181" s="85"/>
      <c r="J181" s="85"/>
      <c r="K181" s="85"/>
      <c r="L181" s="85"/>
    </row>
    <row r="182" ht="35.25" customHeight="1">
      <c r="A182" s="81"/>
      <c r="B182" s="73"/>
      <c r="C182" s="86"/>
      <c r="D182" s="86"/>
      <c r="E182" s="86"/>
      <c r="F182" s="86"/>
      <c r="G182" s="86"/>
      <c r="H182" s="85"/>
      <c r="I182" s="85"/>
      <c r="J182" s="85"/>
      <c r="K182" s="85"/>
      <c r="L182" s="85"/>
    </row>
    <row r="183" ht="35.25" customHeight="1">
      <c r="A183" s="81"/>
      <c r="B183" s="73"/>
      <c r="C183" s="86"/>
      <c r="D183" s="86"/>
      <c r="E183" s="86"/>
      <c r="F183" s="86"/>
      <c r="G183" s="86"/>
      <c r="H183" s="85"/>
      <c r="I183" s="85"/>
      <c r="J183" s="85"/>
      <c r="K183" s="85"/>
      <c r="L183" s="85"/>
    </row>
    <row r="184" ht="35.25" customHeight="1">
      <c r="A184" s="81"/>
      <c r="B184" s="73"/>
      <c r="C184" s="86"/>
      <c r="D184" s="86"/>
      <c r="E184" s="86"/>
      <c r="F184" s="86"/>
      <c r="G184" s="86"/>
      <c r="H184" s="85"/>
      <c r="I184" s="85"/>
      <c r="J184" s="85"/>
      <c r="K184" s="85"/>
      <c r="L184" s="85"/>
    </row>
    <row r="185" ht="35.25" customHeight="1">
      <c r="A185" s="81"/>
      <c r="B185" s="73"/>
      <c r="C185" s="86"/>
      <c r="D185" s="86"/>
      <c r="E185" s="86"/>
      <c r="F185" s="86"/>
      <c r="G185" s="86"/>
      <c r="H185" s="85"/>
      <c r="I185" s="85"/>
      <c r="J185" s="85"/>
      <c r="K185" s="85"/>
      <c r="L185" s="85"/>
    </row>
    <row r="186" ht="35.25" customHeight="1">
      <c r="A186" s="81"/>
      <c r="B186" s="73"/>
      <c r="C186" s="86"/>
      <c r="D186" s="86"/>
      <c r="E186" s="86"/>
      <c r="F186" s="86"/>
      <c r="G186" s="86"/>
      <c r="H186" s="85"/>
      <c r="I186" s="85"/>
      <c r="J186" s="85"/>
      <c r="K186" s="85"/>
      <c r="L186" s="85"/>
    </row>
    <row r="187" ht="35.25" customHeight="1">
      <c r="A187" s="81"/>
      <c r="B187" s="73"/>
      <c r="C187" s="86"/>
      <c r="D187" s="86"/>
      <c r="E187" s="86"/>
      <c r="F187" s="86"/>
      <c r="G187" s="86"/>
      <c r="H187" s="85"/>
      <c r="I187" s="85"/>
      <c r="J187" s="85"/>
      <c r="K187" s="85"/>
      <c r="L187" s="85"/>
    </row>
    <row r="188" ht="35.25" customHeight="1">
      <c r="A188" s="81"/>
      <c r="B188" s="73"/>
      <c r="C188" s="86"/>
      <c r="D188" s="86"/>
      <c r="E188" s="86"/>
      <c r="F188" s="86"/>
      <c r="G188" s="86"/>
      <c r="H188" s="85"/>
      <c r="I188" s="85"/>
      <c r="J188" s="85"/>
      <c r="K188" s="85"/>
      <c r="L188" s="85"/>
    </row>
    <row r="189" ht="35.25" customHeight="1">
      <c r="A189" s="81"/>
      <c r="B189" s="73"/>
      <c r="C189" s="86"/>
      <c r="D189" s="86"/>
      <c r="E189" s="86"/>
      <c r="F189" s="86"/>
      <c r="G189" s="86"/>
      <c r="H189" s="85"/>
      <c r="I189" s="85"/>
      <c r="J189" s="85"/>
      <c r="K189" s="85"/>
      <c r="L189" s="85"/>
    </row>
    <row r="190" ht="35.25" customHeight="1">
      <c r="A190" s="81"/>
      <c r="B190" s="73"/>
      <c r="C190" s="86"/>
      <c r="D190" s="86"/>
      <c r="E190" s="86"/>
      <c r="F190" s="86"/>
      <c r="G190" s="86"/>
      <c r="H190" s="85"/>
      <c r="I190" s="85"/>
      <c r="J190" s="85"/>
      <c r="K190" s="85"/>
      <c r="L190" s="85"/>
    </row>
    <row r="191" ht="35.25" customHeight="1">
      <c r="A191" s="81"/>
      <c r="B191" s="73"/>
      <c r="C191" s="86"/>
      <c r="D191" s="86"/>
      <c r="E191" s="86"/>
      <c r="F191" s="86"/>
      <c r="G191" s="86"/>
      <c r="H191" s="85"/>
      <c r="I191" s="85"/>
      <c r="J191" s="85"/>
      <c r="K191" s="85"/>
      <c r="L191" s="85"/>
    </row>
    <row r="192" ht="35.25" customHeight="1">
      <c r="A192" s="81"/>
      <c r="B192" s="73"/>
      <c r="C192" s="86"/>
      <c r="D192" s="86"/>
      <c r="E192" s="86"/>
      <c r="F192" s="86"/>
      <c r="G192" s="86"/>
      <c r="H192" s="85"/>
      <c r="I192" s="85"/>
      <c r="J192" s="85"/>
      <c r="K192" s="85"/>
      <c r="L192" s="85"/>
    </row>
    <row r="193" ht="35.25" customHeight="1">
      <c r="A193" s="81"/>
      <c r="B193" s="73"/>
      <c r="C193" s="86"/>
      <c r="D193" s="86"/>
      <c r="E193" s="86"/>
      <c r="F193" s="86"/>
      <c r="G193" s="86"/>
      <c r="H193" s="85"/>
      <c r="I193" s="85"/>
      <c r="J193" s="85"/>
      <c r="K193" s="85"/>
      <c r="L193" s="85"/>
    </row>
    <row r="194" ht="35.25" customHeight="1">
      <c r="A194" s="81"/>
      <c r="B194" s="73"/>
      <c r="C194" s="86"/>
      <c r="D194" s="86"/>
      <c r="E194" s="86"/>
      <c r="F194" s="86"/>
      <c r="G194" s="86"/>
      <c r="H194" s="85"/>
      <c r="I194" s="85"/>
      <c r="J194" s="85"/>
      <c r="K194" s="85"/>
      <c r="L194" s="85"/>
    </row>
    <row r="195" ht="35.25" customHeight="1">
      <c r="A195" s="81"/>
      <c r="B195" s="73"/>
      <c r="C195" s="86"/>
      <c r="D195" s="86"/>
      <c r="E195" s="86"/>
      <c r="F195" s="86"/>
      <c r="G195" s="86"/>
      <c r="H195" s="85"/>
      <c r="I195" s="85"/>
      <c r="J195" s="85"/>
      <c r="K195" s="85"/>
      <c r="L195" s="85"/>
    </row>
    <row r="196" ht="35.25" customHeight="1">
      <c r="A196" s="81"/>
      <c r="B196" s="73"/>
      <c r="C196" s="86"/>
      <c r="D196" s="86"/>
      <c r="E196" s="86"/>
      <c r="F196" s="86"/>
      <c r="G196" s="86"/>
      <c r="H196" s="85"/>
      <c r="I196" s="85"/>
      <c r="J196" s="85"/>
      <c r="K196" s="85"/>
      <c r="L196" s="85"/>
    </row>
    <row r="197" ht="35.25" customHeight="1">
      <c r="A197" s="81"/>
      <c r="B197" s="73"/>
      <c r="C197" s="86"/>
      <c r="D197" s="86"/>
      <c r="E197" s="86"/>
      <c r="F197" s="86"/>
      <c r="G197" s="86"/>
      <c r="H197" s="85"/>
      <c r="I197" s="85"/>
      <c r="J197" s="85"/>
      <c r="K197" s="85"/>
      <c r="L197" s="85"/>
    </row>
    <row r="198" ht="35.25" customHeight="1">
      <c r="A198" s="81"/>
      <c r="B198" s="73"/>
      <c r="C198" s="86"/>
      <c r="D198" s="86"/>
      <c r="E198" s="86"/>
      <c r="F198" s="86"/>
      <c r="G198" s="86"/>
      <c r="H198" s="85"/>
      <c r="I198" s="85"/>
      <c r="J198" s="85"/>
      <c r="K198" s="85"/>
      <c r="L198" s="85"/>
    </row>
    <row r="199" ht="35.25" customHeight="1">
      <c r="A199" s="81"/>
      <c r="B199" s="73"/>
      <c r="C199" s="86"/>
      <c r="D199" s="86"/>
      <c r="E199" s="86"/>
      <c r="F199" s="86"/>
      <c r="G199" s="86"/>
      <c r="H199" s="85"/>
      <c r="I199" s="85"/>
      <c r="J199" s="85"/>
      <c r="K199" s="85"/>
      <c r="L199" s="85"/>
    </row>
    <row r="200" ht="35.25" customHeight="1">
      <c r="A200" s="81"/>
      <c r="B200" s="73"/>
      <c r="C200" s="86"/>
      <c r="D200" s="86"/>
      <c r="E200" s="86"/>
      <c r="F200" s="86"/>
      <c r="G200" s="86"/>
      <c r="H200" s="85"/>
      <c r="I200" s="85"/>
      <c r="J200" s="85"/>
      <c r="K200" s="85"/>
      <c r="L200" s="85"/>
    </row>
    <row r="201" ht="35.25" customHeight="1">
      <c r="A201" s="81"/>
      <c r="B201" s="73"/>
      <c r="C201" s="86"/>
      <c r="D201" s="86"/>
      <c r="E201" s="86"/>
      <c r="F201" s="86"/>
      <c r="G201" s="86"/>
      <c r="H201" s="85"/>
      <c r="I201" s="85"/>
      <c r="J201" s="85"/>
      <c r="K201" s="85"/>
      <c r="L201" s="85"/>
    </row>
    <row r="202" ht="35.25" customHeight="1">
      <c r="A202" s="81"/>
      <c r="B202" s="73"/>
      <c r="C202" s="86"/>
      <c r="D202" s="86"/>
      <c r="E202" s="86"/>
      <c r="F202" s="86"/>
      <c r="G202" s="86"/>
      <c r="H202" s="85"/>
      <c r="I202" s="85"/>
      <c r="J202" s="85"/>
      <c r="K202" s="85"/>
      <c r="L202" s="85"/>
    </row>
    <row r="203" ht="35.25" customHeight="1">
      <c r="A203" s="81"/>
      <c r="B203" s="73"/>
      <c r="C203" s="86"/>
      <c r="D203" s="86"/>
      <c r="E203" s="86"/>
      <c r="F203" s="86"/>
      <c r="G203" s="86"/>
      <c r="H203" s="85"/>
      <c r="I203" s="85"/>
      <c r="J203" s="85"/>
      <c r="K203" s="85"/>
      <c r="L203" s="85"/>
    </row>
    <row r="204" ht="35.25" customHeight="1">
      <c r="A204" s="81"/>
      <c r="B204" s="73"/>
      <c r="C204" s="86"/>
      <c r="D204" s="86"/>
      <c r="E204" s="86"/>
      <c r="F204" s="86"/>
      <c r="G204" s="86"/>
      <c r="H204" s="85"/>
      <c r="I204" s="85"/>
      <c r="J204" s="85"/>
      <c r="K204" s="85"/>
      <c r="L204" s="85"/>
    </row>
    <row r="205" ht="35.25" customHeight="1">
      <c r="A205" s="81"/>
      <c r="B205" s="73"/>
      <c r="C205" s="86"/>
      <c r="D205" s="86"/>
      <c r="E205" s="86"/>
      <c r="F205" s="86"/>
      <c r="G205" s="86"/>
      <c r="H205" s="85"/>
      <c r="I205" s="85"/>
      <c r="J205" s="85"/>
      <c r="K205" s="85"/>
      <c r="L205" s="85"/>
    </row>
    <row r="206" ht="35.25" customHeight="1">
      <c r="A206" s="81"/>
      <c r="B206" s="73"/>
      <c r="C206" s="86"/>
      <c r="D206" s="86"/>
      <c r="E206" s="86"/>
      <c r="F206" s="86"/>
      <c r="G206" s="86"/>
      <c r="H206" s="85"/>
      <c r="I206" s="85"/>
      <c r="J206" s="85"/>
      <c r="K206" s="85"/>
      <c r="L206" s="85"/>
    </row>
    <row r="207" ht="35.25" customHeight="1">
      <c r="A207" s="81"/>
      <c r="B207" s="73"/>
      <c r="C207" s="86"/>
      <c r="D207" s="86"/>
      <c r="E207" s="86"/>
      <c r="F207" s="86"/>
      <c r="G207" s="86"/>
      <c r="H207" s="85"/>
      <c r="I207" s="85"/>
      <c r="J207" s="85"/>
      <c r="K207" s="85"/>
      <c r="L207" s="85"/>
    </row>
    <row r="208" ht="35.25" customHeight="1">
      <c r="A208" s="81"/>
      <c r="B208" s="73"/>
      <c r="C208" s="86"/>
      <c r="D208" s="86"/>
      <c r="E208" s="86"/>
      <c r="F208" s="86"/>
      <c r="G208" s="86"/>
      <c r="H208" s="85"/>
      <c r="I208" s="85"/>
      <c r="J208" s="85"/>
      <c r="K208" s="85"/>
      <c r="L208" s="85"/>
    </row>
    <row r="209" ht="35.25" customHeight="1">
      <c r="A209" s="81"/>
      <c r="B209" s="73"/>
      <c r="C209" s="86"/>
      <c r="D209" s="86"/>
      <c r="E209" s="86"/>
      <c r="F209" s="86"/>
      <c r="G209" s="86"/>
      <c r="H209" s="85"/>
      <c r="I209" s="85"/>
      <c r="J209" s="85"/>
      <c r="K209" s="85"/>
      <c r="L209" s="85"/>
    </row>
    <row r="210" ht="35.25" customHeight="1">
      <c r="A210" s="81"/>
      <c r="B210" s="73"/>
      <c r="C210" s="86"/>
      <c r="D210" s="86"/>
      <c r="E210" s="86"/>
      <c r="F210" s="86"/>
      <c r="G210" s="86"/>
      <c r="H210" s="85"/>
      <c r="I210" s="85"/>
      <c r="J210" s="85"/>
      <c r="K210" s="85"/>
      <c r="L210" s="85"/>
    </row>
    <row r="211" ht="35.25" customHeight="1">
      <c r="A211" s="81"/>
      <c r="B211" s="73"/>
      <c r="C211" s="86"/>
      <c r="D211" s="86"/>
      <c r="E211" s="86"/>
      <c r="F211" s="86"/>
      <c r="G211" s="86"/>
      <c r="H211" s="85"/>
      <c r="I211" s="85"/>
      <c r="J211" s="85"/>
      <c r="K211" s="85"/>
      <c r="L211" s="85"/>
    </row>
    <row r="212" ht="35.25" customHeight="1">
      <c r="A212" s="81"/>
      <c r="B212" s="73"/>
      <c r="C212" s="86"/>
      <c r="D212" s="86"/>
      <c r="E212" s="86"/>
      <c r="F212" s="86"/>
      <c r="G212" s="86"/>
      <c r="H212" s="85"/>
      <c r="I212" s="85"/>
      <c r="J212" s="85"/>
      <c r="K212" s="85"/>
      <c r="L212" s="85"/>
    </row>
    <row r="213" ht="35.25" customHeight="1">
      <c r="A213" s="81"/>
      <c r="B213" s="73"/>
      <c r="C213" s="86"/>
      <c r="D213" s="86"/>
      <c r="E213" s="86"/>
      <c r="F213" s="86"/>
      <c r="G213" s="86"/>
      <c r="H213" s="85"/>
      <c r="I213" s="85"/>
      <c r="J213" s="85"/>
      <c r="K213" s="85"/>
      <c r="L213" s="85"/>
    </row>
    <row r="214" ht="35.25" customHeight="1">
      <c r="A214" s="81"/>
      <c r="B214" s="73"/>
      <c r="C214" s="86"/>
      <c r="D214" s="86"/>
      <c r="E214" s="86"/>
      <c r="F214" s="86"/>
      <c r="G214" s="86"/>
      <c r="H214" s="85"/>
      <c r="I214" s="85"/>
      <c r="J214" s="85"/>
      <c r="K214" s="85"/>
      <c r="L214" s="85"/>
    </row>
    <row r="215" ht="35.25" customHeight="1">
      <c r="A215" s="81"/>
      <c r="B215" s="73"/>
      <c r="C215" s="86"/>
      <c r="D215" s="86"/>
      <c r="E215" s="86"/>
      <c r="F215" s="86"/>
      <c r="G215" s="86"/>
      <c r="H215" s="85"/>
      <c r="I215" s="85"/>
      <c r="J215" s="85"/>
      <c r="K215" s="85"/>
      <c r="L215" s="85"/>
    </row>
    <row r="216" ht="35.25" customHeight="1">
      <c r="A216" s="81"/>
      <c r="B216" s="73"/>
      <c r="C216" s="86"/>
      <c r="D216" s="86"/>
      <c r="E216" s="86"/>
      <c r="F216" s="86"/>
      <c r="G216" s="86"/>
      <c r="H216" s="85"/>
      <c r="I216" s="85"/>
      <c r="J216" s="85"/>
      <c r="K216" s="85"/>
      <c r="L216" s="85"/>
    </row>
    <row r="217" ht="35.25" customHeight="1">
      <c r="A217" s="81"/>
      <c r="B217" s="73"/>
      <c r="C217" s="86"/>
      <c r="D217" s="86"/>
      <c r="E217" s="86"/>
      <c r="F217" s="86"/>
      <c r="G217" s="86"/>
      <c r="H217" s="85"/>
      <c r="I217" s="85"/>
      <c r="J217" s="85"/>
      <c r="K217" s="85"/>
      <c r="L217" s="85"/>
    </row>
    <row r="218" ht="35.25" customHeight="1">
      <c r="A218" s="81"/>
      <c r="B218" s="73"/>
      <c r="C218" s="86"/>
      <c r="D218" s="86"/>
      <c r="E218" s="86"/>
      <c r="F218" s="86"/>
      <c r="G218" s="86"/>
      <c r="H218" s="85"/>
      <c r="I218" s="85"/>
      <c r="J218" s="85"/>
      <c r="K218" s="85"/>
      <c r="L218" s="85"/>
    </row>
    <row r="219" ht="35.25" customHeight="1">
      <c r="A219" s="81"/>
      <c r="B219" s="73"/>
      <c r="C219" s="86"/>
      <c r="D219" s="86"/>
      <c r="E219" s="86"/>
      <c r="F219" s="86"/>
      <c r="G219" s="86"/>
      <c r="H219" s="85"/>
      <c r="I219" s="85"/>
      <c r="J219" s="85"/>
      <c r="K219" s="85"/>
      <c r="L219" s="85"/>
    </row>
    <row r="220" ht="35.25" customHeight="1">
      <c r="A220" s="81"/>
      <c r="B220" s="73"/>
      <c r="C220" s="86"/>
      <c r="D220" s="86"/>
      <c r="E220" s="86"/>
      <c r="F220" s="86"/>
      <c r="G220" s="86"/>
      <c r="H220" s="85"/>
      <c r="I220" s="85"/>
      <c r="J220" s="85"/>
      <c r="K220" s="85"/>
      <c r="L220" s="85"/>
    </row>
    <row r="221" ht="35.25" customHeight="1">
      <c r="A221" s="81"/>
      <c r="B221" s="73"/>
      <c r="C221" s="86"/>
      <c r="D221" s="86"/>
      <c r="E221" s="86"/>
      <c r="F221" s="86"/>
      <c r="G221" s="86"/>
      <c r="H221" s="85"/>
      <c r="I221" s="85"/>
      <c r="J221" s="85"/>
      <c r="K221" s="85"/>
      <c r="L221" s="85"/>
    </row>
    <row r="222" ht="35.25" customHeight="1">
      <c r="A222" s="81"/>
      <c r="B222" s="73"/>
      <c r="C222" s="86"/>
      <c r="D222" s="86"/>
      <c r="E222" s="86"/>
      <c r="F222" s="86"/>
      <c r="G222" s="86"/>
      <c r="H222" s="85"/>
      <c r="I222" s="85"/>
      <c r="J222" s="85"/>
      <c r="K222" s="85"/>
      <c r="L222" s="85"/>
    </row>
    <row r="223" ht="35.25" customHeight="1">
      <c r="A223" s="81"/>
      <c r="B223" s="73"/>
      <c r="C223" s="86"/>
      <c r="D223" s="86"/>
      <c r="E223" s="86"/>
      <c r="F223" s="86"/>
      <c r="G223" s="86"/>
      <c r="H223" s="85"/>
      <c r="I223" s="85"/>
      <c r="J223" s="85"/>
      <c r="K223" s="85"/>
      <c r="L223" s="85"/>
    </row>
    <row r="224" ht="35.25" customHeight="1">
      <c r="A224" s="81"/>
      <c r="B224" s="73"/>
      <c r="C224" s="86"/>
      <c r="D224" s="86"/>
      <c r="E224" s="86"/>
      <c r="F224" s="86"/>
      <c r="G224" s="86"/>
      <c r="H224" s="85"/>
      <c r="I224" s="85"/>
      <c r="J224" s="85"/>
      <c r="K224" s="85"/>
      <c r="L224" s="85"/>
    </row>
    <row r="225" ht="35.25" customHeight="1">
      <c r="A225" s="81"/>
      <c r="B225" s="73"/>
      <c r="C225" s="86"/>
      <c r="D225" s="86"/>
      <c r="E225" s="86"/>
      <c r="F225" s="86"/>
      <c r="G225" s="86"/>
      <c r="H225" s="85"/>
      <c r="I225" s="85"/>
      <c r="J225" s="85"/>
      <c r="K225" s="85"/>
      <c r="L225" s="85"/>
    </row>
    <row r="226" ht="35.25" customHeight="1">
      <c r="A226" s="81"/>
      <c r="B226" s="73"/>
      <c r="C226" s="86"/>
      <c r="D226" s="86"/>
      <c r="E226" s="86"/>
      <c r="F226" s="86"/>
      <c r="G226" s="86"/>
      <c r="H226" s="85"/>
      <c r="I226" s="85"/>
      <c r="J226" s="85"/>
      <c r="K226" s="85"/>
      <c r="L226" s="85"/>
    </row>
    <row r="227" ht="35.25" customHeight="1">
      <c r="A227" s="81"/>
      <c r="B227" s="73"/>
      <c r="C227" s="86"/>
      <c r="D227" s="86"/>
      <c r="E227" s="86"/>
      <c r="F227" s="86"/>
      <c r="G227" s="86"/>
      <c r="H227" s="85"/>
      <c r="I227" s="85"/>
      <c r="J227" s="85"/>
      <c r="K227" s="85"/>
      <c r="L227" s="85"/>
    </row>
    <row r="228" ht="35.25" customHeight="1">
      <c r="A228" s="81"/>
      <c r="B228" s="73"/>
      <c r="C228" s="86"/>
      <c r="D228" s="86"/>
      <c r="E228" s="86"/>
      <c r="F228" s="86"/>
      <c r="G228" s="86"/>
      <c r="H228" s="85"/>
      <c r="I228" s="85"/>
      <c r="J228" s="85"/>
      <c r="K228" s="85"/>
      <c r="L228" s="85"/>
    </row>
    <row r="229" ht="35.25" customHeight="1">
      <c r="A229" s="81"/>
      <c r="B229" s="73"/>
      <c r="C229" s="86"/>
      <c r="D229" s="86"/>
      <c r="E229" s="86"/>
      <c r="F229" s="86"/>
      <c r="G229" s="86"/>
      <c r="H229" s="85"/>
      <c r="I229" s="85"/>
      <c r="J229" s="85"/>
      <c r="K229" s="85"/>
      <c r="L229" s="85"/>
    </row>
    <row r="230" ht="35.25" customHeight="1">
      <c r="A230" s="81"/>
      <c r="B230" s="73"/>
      <c r="C230" s="86"/>
      <c r="D230" s="86"/>
      <c r="E230" s="86"/>
      <c r="F230" s="86"/>
      <c r="G230" s="86"/>
      <c r="H230" s="85"/>
      <c r="I230" s="85"/>
      <c r="J230" s="85"/>
      <c r="K230" s="85"/>
      <c r="L230" s="85"/>
    </row>
    <row r="231" ht="35.25" customHeight="1">
      <c r="A231" s="81"/>
      <c r="B231" s="73"/>
      <c r="C231" s="86"/>
      <c r="D231" s="86"/>
      <c r="E231" s="86"/>
      <c r="F231" s="86"/>
      <c r="G231" s="86"/>
      <c r="H231" s="85"/>
      <c r="I231" s="85"/>
      <c r="J231" s="85"/>
      <c r="K231" s="85"/>
      <c r="L231" s="85"/>
    </row>
    <row r="232" ht="35.25" customHeight="1">
      <c r="A232" s="81"/>
      <c r="B232" s="73"/>
      <c r="C232" s="86"/>
      <c r="D232" s="86"/>
      <c r="E232" s="86"/>
      <c r="F232" s="86"/>
      <c r="G232" s="86"/>
      <c r="H232" s="85"/>
      <c r="I232" s="85"/>
      <c r="J232" s="85"/>
      <c r="K232" s="85"/>
      <c r="L232" s="85"/>
    </row>
    <row r="233" ht="35.25" customHeight="1">
      <c r="A233" s="81"/>
      <c r="B233" s="73"/>
      <c r="C233" s="86"/>
      <c r="D233" s="86"/>
      <c r="E233" s="86"/>
      <c r="F233" s="86"/>
      <c r="G233" s="86"/>
      <c r="H233" s="85"/>
      <c r="I233" s="85"/>
      <c r="J233" s="85"/>
      <c r="K233" s="85"/>
      <c r="L233" s="85"/>
    </row>
    <row r="234" ht="35.25" customHeight="1">
      <c r="A234" s="81"/>
      <c r="B234" s="73"/>
      <c r="C234" s="86"/>
      <c r="D234" s="86"/>
      <c r="E234" s="86"/>
      <c r="F234" s="86"/>
      <c r="G234" s="86"/>
      <c r="H234" s="85"/>
      <c r="I234" s="85"/>
      <c r="J234" s="85"/>
      <c r="K234" s="85"/>
      <c r="L234" s="85"/>
    </row>
    <row r="235" ht="35.25" customHeight="1">
      <c r="A235" s="81"/>
      <c r="B235" s="73"/>
      <c r="C235" s="86"/>
      <c r="D235" s="86"/>
      <c r="E235" s="86"/>
      <c r="F235" s="86"/>
      <c r="G235" s="86"/>
      <c r="H235" s="85"/>
      <c r="I235" s="85"/>
      <c r="J235" s="85"/>
      <c r="K235" s="85"/>
      <c r="L235" s="85"/>
    </row>
    <row r="236" ht="35.25" customHeight="1">
      <c r="A236" s="81"/>
      <c r="B236" s="73"/>
      <c r="C236" s="86"/>
      <c r="D236" s="86"/>
      <c r="E236" s="86"/>
      <c r="F236" s="86"/>
      <c r="G236" s="86"/>
      <c r="H236" s="85"/>
      <c r="I236" s="85"/>
      <c r="J236" s="85"/>
      <c r="K236" s="85"/>
      <c r="L236" s="85"/>
    </row>
    <row r="237" ht="35.25" customHeight="1">
      <c r="A237" s="81"/>
      <c r="B237" s="73"/>
      <c r="C237" s="86"/>
      <c r="D237" s="86"/>
      <c r="E237" s="86"/>
      <c r="F237" s="86"/>
      <c r="G237" s="86"/>
      <c r="H237" s="85"/>
      <c r="I237" s="85"/>
      <c r="J237" s="85"/>
      <c r="K237" s="85"/>
      <c r="L237" s="85"/>
    </row>
    <row r="238" ht="35.25" customHeight="1">
      <c r="A238" s="81"/>
      <c r="B238" s="73"/>
      <c r="C238" s="86"/>
      <c r="D238" s="86"/>
      <c r="E238" s="86"/>
      <c r="F238" s="86"/>
      <c r="G238" s="86"/>
      <c r="H238" s="85"/>
      <c r="I238" s="85"/>
      <c r="J238" s="85"/>
      <c r="K238" s="85"/>
      <c r="L238" s="85"/>
    </row>
    <row r="239" ht="35.25" customHeight="1">
      <c r="A239" s="81"/>
      <c r="B239" s="73"/>
      <c r="C239" s="86"/>
      <c r="D239" s="86"/>
      <c r="E239" s="86"/>
      <c r="F239" s="86"/>
      <c r="G239" s="86"/>
      <c r="H239" s="85"/>
      <c r="I239" s="85"/>
      <c r="J239" s="85"/>
      <c r="K239" s="85"/>
      <c r="L239" s="85"/>
    </row>
    <row r="240" ht="35.25" customHeight="1">
      <c r="A240" s="81"/>
      <c r="B240" s="73"/>
      <c r="C240" s="86"/>
      <c r="D240" s="86"/>
      <c r="E240" s="86"/>
      <c r="F240" s="86"/>
      <c r="G240" s="86"/>
      <c r="H240" s="85"/>
      <c r="I240" s="85"/>
      <c r="J240" s="85"/>
      <c r="K240" s="85"/>
      <c r="L240" s="85"/>
    </row>
    <row r="241" ht="35.25" customHeight="1">
      <c r="A241" s="81"/>
      <c r="B241" s="73"/>
      <c r="C241" s="86"/>
      <c r="D241" s="86"/>
      <c r="E241" s="86"/>
      <c r="F241" s="86"/>
      <c r="G241" s="86"/>
      <c r="H241" s="85"/>
      <c r="I241" s="85"/>
      <c r="J241" s="85"/>
      <c r="K241" s="85"/>
      <c r="L241" s="85"/>
    </row>
    <row r="242" ht="35.25" customHeight="1">
      <c r="A242" s="81"/>
      <c r="B242" s="73"/>
      <c r="C242" s="86"/>
      <c r="D242" s="86"/>
      <c r="E242" s="86"/>
      <c r="F242" s="86"/>
      <c r="G242" s="86"/>
      <c r="H242" s="85"/>
      <c r="I242" s="85"/>
      <c r="J242" s="85"/>
      <c r="K242" s="85"/>
      <c r="L242" s="85"/>
    </row>
    <row r="243" ht="35.25" customHeight="1">
      <c r="A243" s="81"/>
      <c r="B243" s="73"/>
      <c r="C243" s="86"/>
      <c r="D243" s="86"/>
      <c r="E243" s="86"/>
      <c r="F243" s="86"/>
      <c r="G243" s="86"/>
      <c r="H243" s="85"/>
      <c r="I243" s="85"/>
      <c r="J243" s="85"/>
      <c r="K243" s="85"/>
      <c r="L243" s="85"/>
    </row>
    <row r="244" ht="35.25" customHeight="1">
      <c r="A244" s="81"/>
      <c r="B244" s="73"/>
      <c r="C244" s="86"/>
      <c r="D244" s="86"/>
      <c r="E244" s="86"/>
      <c r="F244" s="86"/>
      <c r="G244" s="86"/>
      <c r="H244" s="85"/>
      <c r="I244" s="85"/>
      <c r="J244" s="85"/>
      <c r="K244" s="85"/>
      <c r="L244" s="85"/>
    </row>
    <row r="245" ht="35.25" customHeight="1">
      <c r="A245" s="81"/>
      <c r="B245" s="73"/>
      <c r="C245" s="86"/>
      <c r="D245" s="86"/>
      <c r="E245" s="86"/>
      <c r="F245" s="86"/>
      <c r="G245" s="86"/>
      <c r="H245" s="85"/>
      <c r="I245" s="85"/>
      <c r="J245" s="85"/>
      <c r="K245" s="85"/>
      <c r="L245" s="85"/>
    </row>
    <row r="246" ht="35.25" customHeight="1">
      <c r="A246" s="81"/>
      <c r="B246" s="73"/>
      <c r="C246" s="86"/>
      <c r="D246" s="86"/>
      <c r="E246" s="86"/>
      <c r="F246" s="86"/>
      <c r="G246" s="86"/>
      <c r="H246" s="85"/>
      <c r="I246" s="85"/>
      <c r="J246" s="85"/>
      <c r="K246" s="85"/>
      <c r="L246" s="85"/>
    </row>
    <row r="247" ht="35.25" customHeight="1">
      <c r="A247" s="81"/>
      <c r="B247" s="73"/>
      <c r="C247" s="86"/>
      <c r="D247" s="86"/>
      <c r="E247" s="86"/>
      <c r="F247" s="86"/>
      <c r="G247" s="86"/>
      <c r="H247" s="85"/>
      <c r="I247" s="85"/>
      <c r="J247" s="85"/>
      <c r="K247" s="85"/>
      <c r="L247" s="85"/>
    </row>
    <row r="248" ht="35.25" customHeight="1">
      <c r="A248" s="81"/>
      <c r="B248" s="73"/>
      <c r="C248" s="86"/>
      <c r="D248" s="86"/>
      <c r="E248" s="86"/>
      <c r="F248" s="86"/>
      <c r="G248" s="86"/>
      <c r="H248" s="85"/>
      <c r="I248" s="85"/>
      <c r="J248" s="85"/>
      <c r="K248" s="85"/>
      <c r="L248" s="85"/>
    </row>
    <row r="249" ht="35.25" customHeight="1">
      <c r="A249" s="81"/>
      <c r="B249" s="73"/>
      <c r="C249" s="86"/>
      <c r="D249" s="86"/>
      <c r="E249" s="86"/>
      <c r="F249" s="86"/>
      <c r="G249" s="86"/>
      <c r="H249" s="85"/>
      <c r="I249" s="85"/>
      <c r="J249" s="85"/>
      <c r="K249" s="85"/>
      <c r="L249" s="85"/>
    </row>
    <row r="250" ht="35.25" customHeight="1">
      <c r="A250" s="81"/>
      <c r="B250" s="73"/>
      <c r="C250" s="86"/>
      <c r="D250" s="86"/>
      <c r="E250" s="86"/>
      <c r="F250" s="86"/>
      <c r="G250" s="86"/>
      <c r="H250" s="85"/>
      <c r="I250" s="85"/>
      <c r="J250" s="85"/>
      <c r="K250" s="85"/>
      <c r="L250" s="85"/>
    </row>
    <row r="251" ht="35.25" customHeight="1">
      <c r="A251" s="81"/>
      <c r="B251" s="73"/>
      <c r="C251" s="86"/>
      <c r="D251" s="86"/>
      <c r="E251" s="86"/>
      <c r="F251" s="86"/>
      <c r="G251" s="86"/>
      <c r="H251" s="85"/>
      <c r="I251" s="85"/>
      <c r="J251" s="85"/>
      <c r="K251" s="85"/>
      <c r="L251" s="85"/>
    </row>
    <row r="252" ht="35.25" customHeight="1">
      <c r="A252" s="81"/>
      <c r="B252" s="73"/>
      <c r="C252" s="86"/>
      <c r="D252" s="86"/>
      <c r="E252" s="86"/>
      <c r="F252" s="86"/>
      <c r="G252" s="86"/>
      <c r="H252" s="85"/>
      <c r="I252" s="85"/>
      <c r="J252" s="85"/>
      <c r="K252" s="85"/>
      <c r="L252" s="85"/>
    </row>
    <row r="253" ht="35.25" customHeight="1">
      <c r="A253" s="81"/>
      <c r="B253" s="73"/>
      <c r="C253" s="86"/>
      <c r="D253" s="86"/>
      <c r="E253" s="86"/>
      <c r="F253" s="86"/>
      <c r="G253" s="86"/>
      <c r="H253" s="85"/>
      <c r="I253" s="85"/>
      <c r="J253" s="85"/>
      <c r="K253" s="85"/>
      <c r="L253" s="85"/>
    </row>
    <row r="254" ht="35.25" customHeight="1">
      <c r="A254" s="81"/>
      <c r="B254" s="73"/>
      <c r="C254" s="86"/>
      <c r="D254" s="86"/>
      <c r="E254" s="86"/>
      <c r="F254" s="86"/>
      <c r="G254" s="86"/>
      <c r="H254" s="85"/>
      <c r="I254" s="85"/>
      <c r="J254" s="85"/>
      <c r="K254" s="85"/>
      <c r="L254" s="85"/>
    </row>
    <row r="255" ht="35.25" customHeight="1">
      <c r="A255" s="81"/>
      <c r="B255" s="73"/>
      <c r="C255" s="86"/>
      <c r="D255" s="86"/>
      <c r="E255" s="86"/>
      <c r="F255" s="86"/>
      <c r="G255" s="86"/>
      <c r="H255" s="85"/>
      <c r="I255" s="85"/>
      <c r="J255" s="85"/>
      <c r="K255" s="85"/>
      <c r="L255" s="85"/>
    </row>
    <row r="256" ht="35.25" customHeight="1">
      <c r="A256" s="81"/>
      <c r="B256" s="73"/>
      <c r="C256" s="86"/>
      <c r="D256" s="86"/>
      <c r="E256" s="86"/>
      <c r="F256" s="86"/>
      <c r="G256" s="86"/>
      <c r="H256" s="85"/>
      <c r="I256" s="85"/>
      <c r="J256" s="85"/>
      <c r="K256" s="85"/>
      <c r="L256" s="85"/>
    </row>
    <row r="257" ht="35.25" customHeight="1">
      <c r="A257" s="81"/>
      <c r="B257" s="73"/>
      <c r="C257" s="86"/>
      <c r="D257" s="86"/>
      <c r="E257" s="86"/>
      <c r="F257" s="86"/>
      <c r="G257" s="86"/>
      <c r="H257" s="85"/>
      <c r="I257" s="85"/>
      <c r="J257" s="85"/>
      <c r="K257" s="85"/>
      <c r="L257" s="85"/>
    </row>
    <row r="258" ht="35.25" customHeight="1">
      <c r="A258" s="81"/>
      <c r="B258" s="73"/>
      <c r="C258" s="86"/>
      <c r="D258" s="86"/>
      <c r="E258" s="86"/>
      <c r="F258" s="86"/>
      <c r="G258" s="86"/>
      <c r="H258" s="85"/>
      <c r="I258" s="85"/>
      <c r="J258" s="85"/>
      <c r="K258" s="85"/>
      <c r="L258" s="85"/>
    </row>
    <row r="259" ht="35.25" customHeight="1">
      <c r="A259" s="81"/>
      <c r="B259" s="73"/>
      <c r="C259" s="86"/>
      <c r="D259" s="86"/>
      <c r="E259" s="86"/>
      <c r="F259" s="86"/>
      <c r="G259" s="86"/>
      <c r="H259" s="85"/>
      <c r="I259" s="85"/>
      <c r="J259" s="85"/>
      <c r="K259" s="85"/>
      <c r="L259" s="85"/>
    </row>
    <row r="260" ht="35.25" customHeight="1">
      <c r="A260" s="81"/>
      <c r="B260" s="73"/>
      <c r="C260" s="86"/>
      <c r="D260" s="86"/>
      <c r="E260" s="86"/>
      <c r="F260" s="86"/>
      <c r="G260" s="86"/>
      <c r="H260" s="85"/>
      <c r="I260" s="85"/>
      <c r="J260" s="85"/>
      <c r="K260" s="85"/>
      <c r="L260" s="85"/>
    </row>
    <row r="261" ht="35.25" customHeight="1">
      <c r="A261" s="81"/>
      <c r="B261" s="73"/>
      <c r="C261" s="86"/>
      <c r="D261" s="86"/>
      <c r="E261" s="86"/>
      <c r="F261" s="86"/>
      <c r="G261" s="86"/>
      <c r="H261" s="85"/>
      <c r="I261" s="85"/>
      <c r="J261" s="85"/>
      <c r="K261" s="85"/>
      <c r="L261" s="85"/>
    </row>
    <row r="262" ht="35.25" customHeight="1">
      <c r="A262" s="81"/>
      <c r="B262" s="73"/>
      <c r="C262" s="86"/>
      <c r="D262" s="86"/>
      <c r="E262" s="86"/>
      <c r="F262" s="86"/>
      <c r="G262" s="86"/>
      <c r="H262" s="85"/>
      <c r="I262" s="85"/>
      <c r="J262" s="85"/>
      <c r="K262" s="85"/>
      <c r="L262" s="85"/>
    </row>
    <row r="263" ht="35.25" customHeight="1">
      <c r="A263" s="81"/>
      <c r="B263" s="73"/>
      <c r="C263" s="86"/>
      <c r="D263" s="86"/>
      <c r="E263" s="86"/>
      <c r="F263" s="86"/>
      <c r="G263" s="86"/>
      <c r="H263" s="85"/>
      <c r="I263" s="85"/>
      <c r="J263" s="85"/>
      <c r="K263" s="85"/>
      <c r="L263" s="85"/>
    </row>
    <row r="264" ht="35.25" customHeight="1">
      <c r="A264" s="81"/>
      <c r="B264" s="73"/>
      <c r="C264" s="86"/>
      <c r="D264" s="86"/>
      <c r="E264" s="86"/>
      <c r="F264" s="86"/>
      <c r="G264" s="86"/>
      <c r="H264" s="85"/>
      <c r="I264" s="85"/>
      <c r="J264" s="85"/>
      <c r="K264" s="85"/>
      <c r="L264" s="85"/>
    </row>
    <row r="265" ht="35.25" customHeight="1">
      <c r="A265" s="81"/>
      <c r="B265" s="73"/>
      <c r="C265" s="86"/>
      <c r="D265" s="86"/>
      <c r="E265" s="86"/>
      <c r="F265" s="86"/>
      <c r="G265" s="86"/>
      <c r="H265" s="85"/>
      <c r="I265" s="85"/>
      <c r="J265" s="85"/>
      <c r="K265" s="85"/>
      <c r="L265" s="85"/>
    </row>
    <row r="266" ht="35.25" customHeight="1">
      <c r="A266" s="81"/>
      <c r="B266" s="73"/>
      <c r="C266" s="86"/>
      <c r="D266" s="86"/>
      <c r="E266" s="86"/>
      <c r="F266" s="86"/>
      <c r="G266" s="86"/>
      <c r="H266" s="85"/>
      <c r="I266" s="85"/>
      <c r="J266" s="85"/>
      <c r="K266" s="85"/>
      <c r="L266" s="85"/>
    </row>
    <row r="267" ht="35.25" customHeight="1">
      <c r="A267" s="81"/>
      <c r="B267" s="73"/>
      <c r="C267" s="86"/>
      <c r="D267" s="86"/>
      <c r="E267" s="86"/>
      <c r="F267" s="86"/>
      <c r="G267" s="86"/>
      <c r="H267" s="85"/>
      <c r="I267" s="85"/>
      <c r="J267" s="85"/>
      <c r="K267" s="85"/>
      <c r="L267" s="85"/>
    </row>
    <row r="268" ht="35.25" customHeight="1">
      <c r="A268" s="81"/>
      <c r="B268" s="73"/>
      <c r="C268" s="86"/>
      <c r="D268" s="86"/>
      <c r="E268" s="86"/>
      <c r="F268" s="86"/>
      <c r="G268" s="86"/>
      <c r="H268" s="85"/>
      <c r="I268" s="85"/>
      <c r="J268" s="85"/>
      <c r="K268" s="85"/>
      <c r="L268" s="85"/>
    </row>
    <row r="269" ht="35.25" customHeight="1">
      <c r="A269" s="81"/>
      <c r="B269" s="73"/>
      <c r="C269" s="86"/>
      <c r="D269" s="86"/>
      <c r="E269" s="86"/>
      <c r="F269" s="86"/>
      <c r="G269" s="86"/>
      <c r="H269" s="85"/>
      <c r="I269" s="85"/>
      <c r="J269" s="85"/>
      <c r="K269" s="85"/>
      <c r="L269" s="85"/>
    </row>
    <row r="270" ht="35.25" customHeight="1">
      <c r="A270" s="81"/>
      <c r="B270" s="73"/>
      <c r="C270" s="86"/>
      <c r="D270" s="86"/>
      <c r="E270" s="86"/>
      <c r="F270" s="86"/>
      <c r="G270" s="86"/>
      <c r="H270" s="85"/>
      <c r="I270" s="85"/>
      <c r="J270" s="85"/>
      <c r="K270" s="85"/>
      <c r="L270" s="85"/>
    </row>
    <row r="271" ht="35.25" customHeight="1">
      <c r="A271" s="81"/>
      <c r="B271" s="73"/>
      <c r="C271" s="86"/>
      <c r="D271" s="86"/>
      <c r="E271" s="86"/>
      <c r="F271" s="86"/>
      <c r="G271" s="86"/>
      <c r="H271" s="85"/>
      <c r="I271" s="85"/>
      <c r="J271" s="85"/>
      <c r="K271" s="85"/>
      <c r="L271" s="85"/>
    </row>
    <row r="272" ht="35.25" customHeight="1">
      <c r="A272" s="81"/>
      <c r="B272" s="73"/>
      <c r="C272" s="86"/>
      <c r="D272" s="86"/>
      <c r="E272" s="86"/>
      <c r="F272" s="86"/>
      <c r="G272" s="86"/>
      <c r="H272" s="85"/>
      <c r="I272" s="85"/>
      <c r="J272" s="85"/>
      <c r="K272" s="85"/>
      <c r="L272" s="85"/>
    </row>
    <row r="273" ht="35.25" customHeight="1">
      <c r="A273" s="81"/>
      <c r="B273" s="73"/>
      <c r="C273" s="86"/>
      <c r="D273" s="86"/>
      <c r="E273" s="86"/>
      <c r="F273" s="86"/>
      <c r="G273" s="86"/>
      <c r="H273" s="85"/>
      <c r="I273" s="85"/>
      <c r="J273" s="85"/>
      <c r="K273" s="85"/>
      <c r="L273" s="85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2"/>
    <mergeCell ref="B1:B2"/>
    <mergeCell ref="C1:G1"/>
    <mergeCell ref="H1:L1"/>
    <mergeCell ref="C2:D2"/>
    <mergeCell ref="H2:I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3" width="13.38"/>
    <col customWidth="1" min="4" max="4" width="14.75"/>
    <col customWidth="1" min="5" max="5" width="12.38"/>
    <col customWidth="1" min="6" max="26" width="11.13"/>
  </cols>
  <sheetData>
    <row r="1" ht="31.5" customHeight="1">
      <c r="A1" s="87" t="s">
        <v>3</v>
      </c>
      <c r="B1" s="88" t="s">
        <v>4</v>
      </c>
      <c r="C1" s="89" t="s">
        <v>246</v>
      </c>
      <c r="D1" s="14"/>
      <c r="E1" s="14"/>
      <c r="F1" s="15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ht="31.5" customHeight="1">
      <c r="A2" s="37"/>
      <c r="B2" s="38"/>
      <c r="C2" s="91" t="s">
        <v>247</v>
      </c>
      <c r="D2" s="92" t="s">
        <v>248</v>
      </c>
      <c r="E2" s="68"/>
      <c r="F2" s="91" t="s">
        <v>249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ht="31.5" customHeight="1">
      <c r="A3" s="93">
        <v>1.0</v>
      </c>
      <c r="B3" s="94" t="s">
        <v>31</v>
      </c>
      <c r="C3" s="95"/>
      <c r="D3" s="96" t="s">
        <v>250</v>
      </c>
      <c r="E3" s="95" t="s">
        <v>251</v>
      </c>
      <c r="F3" s="95">
        <v>0.005</v>
      </c>
      <c r="G3" s="97">
        <f t="shared" ref="G3:G6" si="1">F3</f>
        <v>0.005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ht="31.5" customHeight="1">
      <c r="A4" s="98">
        <v>2.0</v>
      </c>
      <c r="B4" s="99" t="s">
        <v>252</v>
      </c>
      <c r="C4" s="100">
        <v>0.005</v>
      </c>
      <c r="D4" s="101" t="s">
        <v>253</v>
      </c>
      <c r="E4" s="100" t="s">
        <v>254</v>
      </c>
      <c r="F4" s="100">
        <v>0.01</v>
      </c>
      <c r="G4" s="97">
        <f t="shared" si="1"/>
        <v>0.01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ht="31.5" customHeight="1">
      <c r="A5" s="93">
        <v>3.0</v>
      </c>
      <c r="B5" s="94" t="s">
        <v>33</v>
      </c>
      <c r="C5" s="95">
        <v>0.01</v>
      </c>
      <c r="D5" s="102" t="s">
        <v>255</v>
      </c>
      <c r="E5" s="95" t="s">
        <v>256</v>
      </c>
      <c r="F5" s="95">
        <v>0.02</v>
      </c>
      <c r="G5" s="97">
        <f t="shared" si="1"/>
        <v>0.02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</row>
    <row r="6" ht="31.5" customHeight="1">
      <c r="A6" s="98">
        <v>4.0</v>
      </c>
      <c r="B6" s="99" t="s">
        <v>29</v>
      </c>
      <c r="C6" s="100">
        <v>0.02</v>
      </c>
      <c r="D6" s="103" t="s">
        <v>257</v>
      </c>
      <c r="E6" s="100" t="s">
        <v>258</v>
      </c>
      <c r="F6" s="100"/>
      <c r="G6" s="97" t="str">
        <f t="shared" si="1"/>
        <v/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ht="31.5" customHeight="1">
      <c r="A7" s="104"/>
      <c r="B7" s="104"/>
      <c r="C7" s="104"/>
      <c r="D7" s="104"/>
      <c r="E7" s="104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ht="31.5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ht="31.5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ht="31.5" customHeight="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ht="31.5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ht="31.5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ht="31.5" customHeight="1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ht="31.5" customHeight="1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ht="31.5" customHeight="1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ht="31.5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ht="31.5" customHeight="1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ht="31.5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ht="31.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ht="31.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ht="31.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ht="31.5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ht="31.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ht="31.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ht="31.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ht="31.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ht="31.5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ht="31.5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ht="31.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ht="31.5" customHeight="1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ht="31.5" customHeight="1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ht="31.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ht="31.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ht="31.5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ht="31.5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ht="31.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37" ht="31.5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</row>
    <row r="38" ht="31.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ht="31.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</row>
    <row r="40" ht="31.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</row>
    <row r="41" ht="31.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</row>
    <row r="42" ht="31.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</row>
    <row r="43" ht="31.5" customHeigh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</row>
    <row r="44" ht="31.5" customHeight="1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  <row r="45" ht="31.5" customHeight="1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</row>
    <row r="46" ht="31.5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</row>
    <row r="47" ht="31.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</row>
    <row r="48" ht="31.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</row>
    <row r="49" ht="31.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</row>
    <row r="50" ht="31.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</row>
    <row r="51" ht="31.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</row>
    <row r="52" ht="31.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</row>
    <row r="53" ht="31.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</row>
    <row r="54" ht="31.5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</row>
    <row r="55" ht="31.5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</row>
    <row r="56" ht="31.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</row>
    <row r="57" ht="31.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</row>
    <row r="58" ht="31.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</row>
    <row r="59" ht="31.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</row>
    <row r="60" ht="31.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</row>
    <row r="61" ht="31.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  <row r="62" ht="31.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</row>
    <row r="63" ht="31.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</row>
    <row r="64" ht="31.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</row>
    <row r="65" ht="31.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</row>
    <row r="66" ht="31.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</row>
    <row r="67" ht="31.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</row>
    <row r="68" ht="31.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</row>
    <row r="69" ht="31.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ht="31.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</row>
    <row r="71" ht="31.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</row>
    <row r="72" ht="31.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</row>
    <row r="73" ht="31.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</row>
    <row r="74" ht="31.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</row>
    <row r="75" ht="31.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ht="31.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ht="31.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ht="31.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</row>
    <row r="79" ht="31.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</row>
    <row r="80" ht="31.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</row>
    <row r="81" ht="31.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</row>
    <row r="82" ht="31.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</row>
    <row r="83" ht="31.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</row>
    <row r="84" ht="31.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</row>
    <row r="85" ht="31.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</row>
    <row r="86" ht="31.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</row>
    <row r="87" ht="31.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</row>
    <row r="88" ht="31.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</row>
    <row r="89" ht="31.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ht="31.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ht="31.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ht="31.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ht="31.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ht="31.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ht="31.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ht="31.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ht="31.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ht="31.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ht="31.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ht="31.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ht="31.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ht="31.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ht="31.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ht="31.5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ht="31.5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ht="31.5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ht="31.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ht="31.5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ht="31.5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ht="31.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ht="31.5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ht="31.5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ht="31.5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ht="31.5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ht="31.5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ht="31.5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ht="31.5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ht="31.5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ht="31.5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ht="31.5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ht="31.5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ht="31.5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ht="31.5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ht="31.5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ht="31.5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ht="31.5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ht="31.5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ht="31.5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ht="31.5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ht="31.5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ht="31.5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ht="31.5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ht="31.5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ht="31.5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ht="31.5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  <row r="136" ht="31.5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</row>
    <row r="137" ht="31.5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</row>
    <row r="138" ht="31.5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</row>
    <row r="139" ht="31.5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</row>
    <row r="140" ht="31.5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</row>
    <row r="141" ht="31.5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</row>
    <row r="142" ht="31.5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</row>
    <row r="143" ht="31.5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</row>
    <row r="144" ht="31.5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</row>
    <row r="145" ht="31.5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</row>
    <row r="146" ht="31.5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</row>
    <row r="147" ht="31.5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</row>
    <row r="148" ht="31.5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</row>
    <row r="149" ht="31.5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</row>
    <row r="150" ht="31.5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</row>
    <row r="151" ht="31.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</row>
    <row r="152" ht="31.5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</row>
    <row r="153" ht="31.5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</row>
    <row r="154" ht="31.5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</row>
    <row r="155" ht="31.5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</row>
    <row r="156" ht="31.5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</row>
    <row r="157" ht="31.5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</row>
    <row r="158" ht="31.5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</row>
    <row r="159" ht="31.5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</row>
    <row r="160" ht="31.5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</row>
    <row r="161" ht="31.5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</row>
    <row r="162" ht="31.5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</row>
    <row r="163" ht="31.5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</row>
    <row r="164" ht="31.5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</row>
    <row r="165" ht="31.5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</row>
    <row r="166" ht="31.5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</row>
    <row r="167" ht="31.5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</row>
    <row r="168" ht="31.5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</row>
    <row r="169" ht="31.5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</row>
    <row r="170" ht="31.5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</row>
    <row r="171" ht="31.5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</row>
    <row r="172" ht="31.5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</row>
    <row r="173" ht="31.5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</row>
    <row r="174" ht="31.5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</row>
    <row r="175" ht="31.5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</row>
    <row r="176" ht="31.5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</row>
    <row r="177" ht="31.5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</row>
    <row r="178" ht="31.5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</row>
    <row r="179" ht="31.5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</row>
    <row r="180" ht="31.5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</row>
    <row r="181" ht="31.5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</row>
    <row r="182" ht="31.5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</row>
    <row r="183" ht="31.5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</row>
    <row r="184" ht="31.5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</row>
    <row r="185" ht="31.5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</row>
    <row r="186" ht="31.5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</row>
    <row r="187" ht="31.5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</row>
    <row r="188" ht="31.5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</row>
    <row r="189" ht="31.5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</row>
    <row r="190" ht="31.5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</row>
    <row r="191" ht="31.5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</row>
    <row r="192" ht="31.5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</row>
    <row r="193" ht="31.5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</row>
    <row r="194" ht="31.5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</row>
    <row r="195" ht="31.5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</row>
    <row r="196" ht="31.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</row>
    <row r="197" ht="31.5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</row>
    <row r="198" ht="31.5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</row>
    <row r="199" ht="31.5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</row>
    <row r="200" ht="31.5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</row>
    <row r="201" ht="31.5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</row>
    <row r="202" ht="31.5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</row>
    <row r="203" ht="31.5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</row>
    <row r="204" ht="31.5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</row>
    <row r="205" ht="31.5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</row>
    <row r="206" ht="31.5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</row>
    <row r="207" ht="31.5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</row>
    <row r="208" ht="31.5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</row>
    <row r="209" ht="31.5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</row>
    <row r="210" ht="31.5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</row>
    <row r="211" ht="31.5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</row>
    <row r="212" ht="31.5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</row>
    <row r="213" ht="31.5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</row>
    <row r="214" ht="31.5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</row>
    <row r="215" ht="31.5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</row>
    <row r="216" ht="31.5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</row>
    <row r="217" ht="31.5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</row>
    <row r="218" ht="31.5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</row>
    <row r="219" ht="31.5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</row>
    <row r="220" ht="31.5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B1:B2"/>
    <mergeCell ref="C1:F1"/>
    <mergeCell ref="D2:E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2024-12-15T00:54:24Z</dcterms:created>
  <dc:creator>何岫璁</dc:creator>
</cp:coreProperties>
</file>